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alcaldiabogota.sharepoint.com/sites/OBRASYMANTENIMIENTO/Documentos compartidos/ESTRUCTURACIONES DAF/2024/19. FERRETERIA 2024-2025/03. RADICACION DC/"/>
    </mc:Choice>
  </mc:AlternateContent>
  <xr:revisionPtr revIDLastSave="554" documentId="11_123EC5ABE857B18CBBB742AF98FFE36875843C3F" xr6:coauthVersionLast="47" xr6:coauthVersionMax="47" xr10:uidLastSave="{BBE1420B-4D68-41FB-8EB9-B25B07BB7B2F}"/>
  <bookViews>
    <workbookView xWindow="-96" yWindow="0" windowWidth="11712" windowHeight="12336" xr2:uid="{00000000-000D-0000-FFFF-FFFF00000000}"/>
  </bookViews>
  <sheets>
    <sheet name="Ítems SGAMB" sheetId="1" r:id="rId1"/>
    <sheet name="Región 5" sheetId="2" r:id="rId2"/>
  </sheets>
  <definedNames>
    <definedName name="_xlnm._FilterDatabase" localSheetId="0" hidden="1">'Ítems SGAMB'!$A$8:$AL$606</definedName>
    <definedName name="_xlnm._FilterDatabase" localSheetId="1" hidden="1">'Región 5'!$A$5:$N$5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90" i="1" l="1"/>
  <c r="AI290" i="1" s="1"/>
  <c r="AF290" i="1"/>
  <c r="AG289" i="1"/>
  <c r="AI289" i="1" s="1"/>
  <c r="AF289" i="1"/>
  <c r="AG278" i="1"/>
  <c r="AI278" i="1" s="1"/>
  <c r="AF278" i="1"/>
  <c r="AG270" i="1"/>
  <c r="AI270" i="1" s="1"/>
  <c r="AF270" i="1"/>
  <c r="AG258" i="1"/>
  <c r="AI258" i="1" s="1"/>
  <c r="AF258" i="1"/>
  <c r="AG257" i="1"/>
  <c r="AI257" i="1" s="1"/>
  <c r="AF257" i="1"/>
  <c r="AG255" i="1"/>
  <c r="AI255" i="1" s="1"/>
  <c r="AF255" i="1"/>
  <c r="AG254" i="1"/>
  <c r="AI254" i="1" s="1"/>
  <c r="AF254" i="1"/>
  <c r="AG253" i="1"/>
  <c r="AI253" i="1" s="1"/>
  <c r="AF253" i="1"/>
  <c r="AG252" i="1"/>
  <c r="AI252" i="1" s="1"/>
  <c r="AF252" i="1"/>
  <c r="AG251" i="1"/>
  <c r="AI251" i="1" s="1"/>
  <c r="AG250" i="1"/>
  <c r="AI250" i="1" s="1"/>
  <c r="AG249" i="1"/>
  <c r="AI249" i="1" s="1"/>
  <c r="AG248" i="1"/>
  <c r="AI248" i="1" s="1"/>
  <c r="AG247" i="1"/>
  <c r="AI247" i="1" s="1"/>
  <c r="AG246" i="1"/>
  <c r="AI246" i="1" s="1"/>
  <c r="AG245" i="1"/>
  <c r="AI245" i="1" s="1"/>
  <c r="AG244" i="1"/>
  <c r="AI244" i="1" s="1"/>
  <c r="AF244" i="1"/>
  <c r="AG243" i="1"/>
  <c r="AI243" i="1" s="1"/>
  <c r="AF243" i="1"/>
  <c r="AG242" i="1"/>
  <c r="AI242" i="1" s="1"/>
  <c r="AF242" i="1"/>
  <c r="AG241" i="1"/>
  <c r="AI241" i="1" s="1"/>
  <c r="AF241" i="1"/>
  <c r="AG239" i="1"/>
  <c r="AI239" i="1" s="1"/>
  <c r="AF239" i="1"/>
  <c r="AG238" i="1" l="1"/>
  <c r="AI238" i="1" s="1"/>
  <c r="AF238" i="1"/>
  <c r="AG226" i="1"/>
  <c r="AI226" i="1" s="1"/>
  <c r="AG225" i="1"/>
  <c r="AI225" i="1" s="1"/>
  <c r="AG224" i="1"/>
  <c r="AI224" i="1" s="1"/>
  <c r="AG223" i="1"/>
  <c r="AI223" i="1" s="1"/>
  <c r="AG222" i="1"/>
  <c r="AI222" i="1" s="1"/>
  <c r="AG221" i="1"/>
  <c r="AI221" i="1" s="1"/>
  <c r="AG210" i="1"/>
  <c r="AI210" i="1" s="1"/>
  <c r="AG192" i="1"/>
  <c r="AI192" i="1" s="1"/>
  <c r="AG184" i="1"/>
  <c r="AI184" i="1" s="1"/>
  <c r="AG180" i="1"/>
  <c r="AI180" i="1" s="1"/>
  <c r="AG171" i="1"/>
  <c r="AI171" i="1" s="1"/>
  <c r="AG170" i="1"/>
  <c r="AI170" i="1" s="1"/>
  <c r="AG166" i="1"/>
  <c r="AI166" i="1" s="1"/>
  <c r="AG153" i="1"/>
  <c r="AI153" i="1" s="1"/>
  <c r="AG150" i="1"/>
  <c r="AI150" i="1" s="1"/>
  <c r="AG146" i="1"/>
  <c r="AI146" i="1" s="1"/>
  <c r="AG145" i="1"/>
  <c r="AI145" i="1" s="1"/>
  <c r="AG144" i="1"/>
  <c r="AI144" i="1" s="1"/>
  <c r="AG133" i="1"/>
  <c r="AI133" i="1" s="1"/>
  <c r="AG127" i="1"/>
  <c r="AI127" i="1" s="1"/>
  <c r="AG119" i="1"/>
  <c r="AI119" i="1" s="1"/>
  <c r="AG110" i="1"/>
  <c r="AI110" i="1" s="1"/>
  <c r="AG107" i="1"/>
  <c r="AI107" i="1" s="1"/>
  <c r="AG102" i="1"/>
  <c r="AI102" i="1" s="1"/>
  <c r="AG86" i="1"/>
  <c r="AI86" i="1" s="1"/>
  <c r="AG58" i="1"/>
  <c r="AI58" i="1" s="1"/>
  <c r="AG55" i="1"/>
  <c r="AI55" i="1" s="1"/>
  <c r="AG28" i="1"/>
  <c r="AI28" i="1" s="1"/>
  <c r="AG21" i="1"/>
  <c r="AI21" i="1" s="1"/>
  <c r="AF21" i="1"/>
  <c r="AG181" i="1"/>
  <c r="AI181" i="1" s="1"/>
  <c r="AF181" i="1"/>
  <c r="AG147" i="1"/>
  <c r="AI147" i="1" s="1"/>
  <c r="AG309" i="1"/>
  <c r="AI309" i="1" s="1"/>
  <c r="AG308" i="1"/>
  <c r="AI308" i="1" s="1"/>
  <c r="AG307" i="1"/>
  <c r="AI307" i="1" s="1"/>
  <c r="AG306" i="1"/>
  <c r="AI306" i="1" s="1"/>
  <c r="AG305" i="1"/>
  <c r="AI305" i="1" s="1"/>
  <c r="AG304" i="1"/>
  <c r="AI304" i="1" s="1"/>
  <c r="AG303" i="1"/>
  <c r="AI303" i="1" s="1"/>
  <c r="AG302" i="1"/>
  <c r="AI302" i="1" s="1"/>
  <c r="AG301" i="1"/>
  <c r="AI301" i="1" s="1"/>
  <c r="AG300" i="1"/>
  <c r="AI300" i="1" s="1"/>
  <c r="AG299" i="1"/>
  <c r="AI299" i="1" s="1"/>
  <c r="AG298" i="1"/>
  <c r="AI298" i="1" s="1"/>
  <c r="AG297" i="1"/>
  <c r="AI297" i="1" s="1"/>
  <c r="AG296" i="1"/>
  <c r="AI296" i="1" s="1"/>
  <c r="AG295" i="1"/>
  <c r="AI295" i="1" s="1"/>
  <c r="AG294" i="1"/>
  <c r="AI294" i="1" s="1"/>
  <c r="AG293" i="1"/>
  <c r="AI293" i="1" s="1"/>
  <c r="AG292" i="1"/>
  <c r="AI292" i="1" s="1"/>
  <c r="AG291" i="1"/>
  <c r="AI291" i="1" s="1"/>
  <c r="AG288" i="1"/>
  <c r="AI288" i="1" s="1"/>
  <c r="AG287" i="1"/>
  <c r="AI287" i="1" s="1"/>
  <c r="AG286" i="1"/>
  <c r="AI286" i="1" s="1"/>
  <c r="AG285" i="1"/>
  <c r="AI285" i="1" s="1"/>
  <c r="AG284" i="1"/>
  <c r="AI284" i="1" s="1"/>
  <c r="AG283" i="1"/>
  <c r="AI283" i="1" s="1"/>
  <c r="AG282" i="1"/>
  <c r="AI282" i="1" s="1"/>
  <c r="AG281" i="1"/>
  <c r="AI281" i="1" s="1"/>
  <c r="AG280" i="1"/>
  <c r="AI280" i="1" s="1"/>
  <c r="AG279" i="1"/>
  <c r="AI279" i="1" s="1"/>
  <c r="AG277" i="1"/>
  <c r="AI277" i="1" s="1"/>
  <c r="AG276" i="1"/>
  <c r="AI276" i="1" s="1"/>
  <c r="AG275" i="1"/>
  <c r="AI275" i="1" s="1"/>
  <c r="AG274" i="1"/>
  <c r="AI274" i="1" s="1"/>
  <c r="AG273" i="1"/>
  <c r="AI273" i="1" s="1"/>
  <c r="AG272" i="1"/>
  <c r="AI272" i="1" s="1"/>
  <c r="AG271" i="1"/>
  <c r="AI271" i="1" s="1"/>
  <c r="AG269" i="1"/>
  <c r="AI269" i="1" s="1"/>
  <c r="AG268" i="1"/>
  <c r="AI268" i="1" s="1"/>
  <c r="AG267" i="1"/>
  <c r="AI267" i="1" s="1"/>
  <c r="AG266" i="1"/>
  <c r="AI266" i="1" s="1"/>
  <c r="AG265" i="1"/>
  <c r="AI265" i="1" s="1"/>
  <c r="AG264" i="1"/>
  <c r="AI264" i="1" s="1"/>
  <c r="AG263" i="1"/>
  <c r="AI263" i="1" s="1"/>
  <c r="AG262" i="1"/>
  <c r="AI262" i="1" s="1"/>
  <c r="AG261" i="1"/>
  <c r="AI261" i="1" s="1"/>
  <c r="AG260" i="1"/>
  <c r="AI260" i="1" s="1"/>
  <c r="AG259" i="1"/>
  <c r="AI259" i="1" s="1"/>
  <c r="AG256" i="1"/>
  <c r="AI256" i="1" s="1"/>
  <c r="AG240" i="1"/>
  <c r="AI240" i="1" s="1"/>
  <c r="AG237" i="1"/>
  <c r="AI237" i="1" s="1"/>
  <c r="AG236" i="1"/>
  <c r="AI236" i="1" s="1"/>
  <c r="AG235" i="1"/>
  <c r="AI235" i="1" s="1"/>
  <c r="AG234" i="1"/>
  <c r="AI234" i="1" s="1"/>
  <c r="AG233" i="1"/>
  <c r="AI233" i="1" s="1"/>
  <c r="AG232" i="1"/>
  <c r="AI232" i="1" s="1"/>
  <c r="AG231" i="1"/>
  <c r="AI231" i="1" s="1"/>
  <c r="AG230" i="1"/>
  <c r="AI230" i="1" s="1"/>
  <c r="AG229" i="1"/>
  <c r="AI229" i="1" s="1"/>
  <c r="AG228" i="1"/>
  <c r="AI228" i="1" s="1"/>
  <c r="AG227" i="1"/>
  <c r="AI227" i="1" s="1"/>
  <c r="AG220" i="1"/>
  <c r="AI220" i="1" s="1"/>
  <c r="AG219" i="1"/>
  <c r="AI219" i="1" s="1"/>
  <c r="AG218" i="1"/>
  <c r="AI218" i="1" s="1"/>
  <c r="AG217" i="1"/>
  <c r="AI217" i="1" s="1"/>
  <c r="AG216" i="1"/>
  <c r="AI216" i="1" s="1"/>
  <c r="AG215" i="1"/>
  <c r="AI215" i="1" s="1"/>
  <c r="AG214" i="1"/>
  <c r="AI214" i="1" s="1"/>
  <c r="AG213" i="1"/>
  <c r="AI213" i="1" s="1"/>
  <c r="AG212" i="1"/>
  <c r="AI212" i="1" s="1"/>
  <c r="AG211" i="1"/>
  <c r="AI211" i="1" s="1"/>
  <c r="AG209" i="1"/>
  <c r="AI209" i="1" s="1"/>
  <c r="AG208" i="1"/>
  <c r="AI208" i="1" s="1"/>
  <c r="AG207" i="1"/>
  <c r="AI207" i="1" s="1"/>
  <c r="AG206" i="1"/>
  <c r="AI206" i="1" s="1"/>
  <c r="AG205" i="1"/>
  <c r="AI205" i="1" s="1"/>
  <c r="AG204" i="1"/>
  <c r="AI204" i="1" s="1"/>
  <c r="AG203" i="1"/>
  <c r="AI203" i="1" s="1"/>
  <c r="AG202" i="1"/>
  <c r="AI202" i="1" s="1"/>
  <c r="AG201" i="1"/>
  <c r="AI201" i="1" s="1"/>
  <c r="AG200" i="1"/>
  <c r="AI200" i="1" s="1"/>
  <c r="AG199" i="1"/>
  <c r="AI199" i="1" s="1"/>
  <c r="AG198" i="1"/>
  <c r="AI198" i="1" s="1"/>
  <c r="AG197" i="1"/>
  <c r="AI197" i="1" s="1"/>
  <c r="AG196" i="1"/>
  <c r="AI196" i="1" s="1"/>
  <c r="AG195" i="1"/>
  <c r="AI195" i="1" s="1"/>
  <c r="AG194" i="1"/>
  <c r="AI194" i="1" s="1"/>
  <c r="AG193" i="1"/>
  <c r="AI193" i="1" s="1"/>
  <c r="AG191" i="1"/>
  <c r="AI191" i="1" s="1"/>
  <c r="AG190" i="1"/>
  <c r="AI190" i="1" s="1"/>
  <c r="AG189" i="1"/>
  <c r="AI189" i="1" s="1"/>
  <c r="AG188" i="1"/>
  <c r="AI188" i="1" s="1"/>
  <c r="AG187" i="1"/>
  <c r="AI187" i="1" s="1"/>
  <c r="AG186" i="1"/>
  <c r="AI186" i="1" s="1"/>
  <c r="AG185" i="1"/>
  <c r="AI185" i="1" s="1"/>
  <c r="AG183" i="1"/>
  <c r="AI183" i="1" s="1"/>
  <c r="AG182" i="1"/>
  <c r="AI182" i="1" s="1"/>
  <c r="AG179" i="1"/>
  <c r="AI179" i="1" s="1"/>
  <c r="AG178" i="1"/>
  <c r="AI178" i="1" s="1"/>
  <c r="AG177" i="1"/>
  <c r="AI177" i="1" s="1"/>
  <c r="AG176" i="1"/>
  <c r="AI176" i="1" s="1"/>
  <c r="AG175" i="1"/>
  <c r="AI175" i="1" s="1"/>
  <c r="AG174" i="1"/>
  <c r="AI174" i="1" s="1"/>
  <c r="AG173" i="1"/>
  <c r="AI173" i="1" s="1"/>
  <c r="AG172" i="1"/>
  <c r="AI172" i="1" s="1"/>
  <c r="AG169" i="1"/>
  <c r="AI169" i="1" s="1"/>
  <c r="AG168" i="1"/>
  <c r="AI168" i="1" s="1"/>
  <c r="AG167" i="1"/>
  <c r="AI167" i="1" s="1"/>
  <c r="AG165" i="1"/>
  <c r="AI165" i="1" s="1"/>
  <c r="AG164" i="1"/>
  <c r="AI164" i="1" s="1"/>
  <c r="AG163" i="1"/>
  <c r="AI163" i="1" s="1"/>
  <c r="AG162" i="1"/>
  <c r="AI162" i="1" s="1"/>
  <c r="AG161" i="1"/>
  <c r="AI161" i="1" s="1"/>
  <c r="AG160" i="1"/>
  <c r="AI160" i="1" s="1"/>
  <c r="AG159" i="1"/>
  <c r="AI159" i="1" s="1"/>
  <c r="AG158" i="1"/>
  <c r="AI158" i="1" s="1"/>
  <c r="AG157" i="1"/>
  <c r="AI157" i="1" s="1"/>
  <c r="AG156" i="1"/>
  <c r="AI156" i="1" s="1"/>
  <c r="AG155" i="1"/>
  <c r="AI155" i="1" s="1"/>
  <c r="AG154" i="1"/>
  <c r="AI154" i="1" s="1"/>
  <c r="AG152" i="1"/>
  <c r="AI152" i="1" s="1"/>
  <c r="AG151" i="1"/>
  <c r="AI151" i="1" s="1"/>
  <c r="AG149" i="1"/>
  <c r="AI149" i="1" s="1"/>
  <c r="AG148" i="1"/>
  <c r="AI148" i="1" s="1"/>
  <c r="AG143" i="1"/>
  <c r="AI143" i="1" s="1"/>
  <c r="AG142" i="1"/>
  <c r="AI142" i="1" s="1"/>
  <c r="AG141" i="1"/>
  <c r="AI141" i="1" s="1"/>
  <c r="AG140" i="1"/>
  <c r="AI140" i="1" s="1"/>
  <c r="AG139" i="1"/>
  <c r="AI139" i="1" s="1"/>
  <c r="AG138" i="1"/>
  <c r="AI138" i="1" s="1"/>
  <c r="AG137" i="1"/>
  <c r="AI137" i="1" s="1"/>
  <c r="AG136" i="1"/>
  <c r="AI136" i="1" s="1"/>
  <c r="AG135" i="1"/>
  <c r="AI135" i="1" s="1"/>
  <c r="AG134" i="1"/>
  <c r="AI134" i="1" s="1"/>
  <c r="AG132" i="1"/>
  <c r="AI132" i="1" s="1"/>
  <c r="AG131" i="1"/>
  <c r="AI131" i="1" s="1"/>
  <c r="AG130" i="1"/>
  <c r="AI130" i="1" s="1"/>
  <c r="AG129" i="1"/>
  <c r="AI129" i="1" s="1"/>
  <c r="AG128" i="1"/>
  <c r="AI128" i="1" s="1"/>
  <c r="AG126" i="1"/>
  <c r="AI126" i="1" s="1"/>
  <c r="AG125" i="1"/>
  <c r="AI125" i="1" s="1"/>
  <c r="AG124" i="1"/>
  <c r="AI124" i="1" s="1"/>
  <c r="AG123" i="1"/>
  <c r="AI123" i="1" s="1"/>
  <c r="AG122" i="1"/>
  <c r="AI122" i="1" s="1"/>
  <c r="AG121" i="1"/>
  <c r="AI121" i="1" s="1"/>
  <c r="AG120" i="1"/>
  <c r="AI120" i="1" s="1"/>
  <c r="AG118" i="1"/>
  <c r="AI118" i="1" s="1"/>
  <c r="AG117" i="1"/>
  <c r="AI117" i="1" s="1"/>
  <c r="AG116" i="1"/>
  <c r="AI116" i="1" s="1"/>
  <c r="AG115" i="1"/>
  <c r="AI115" i="1" s="1"/>
  <c r="AG114" i="1"/>
  <c r="AI114" i="1" s="1"/>
  <c r="AG113" i="1"/>
  <c r="AI113" i="1" s="1"/>
  <c r="AG112" i="1"/>
  <c r="AI112" i="1" s="1"/>
  <c r="AG111" i="1"/>
  <c r="AI111" i="1" s="1"/>
  <c r="AG109" i="1"/>
  <c r="AI109" i="1" s="1"/>
  <c r="AG108" i="1"/>
  <c r="AI108" i="1" s="1"/>
  <c r="AG106" i="1"/>
  <c r="AI106" i="1" s="1"/>
  <c r="AG105" i="1"/>
  <c r="AI105" i="1" s="1"/>
  <c r="AG104" i="1"/>
  <c r="AI104" i="1" s="1"/>
  <c r="AG103" i="1"/>
  <c r="AI103" i="1" s="1"/>
  <c r="AG101" i="1"/>
  <c r="AI101" i="1" s="1"/>
  <c r="AG100" i="1"/>
  <c r="AI100" i="1" s="1"/>
  <c r="AG99" i="1"/>
  <c r="AI99" i="1" s="1"/>
  <c r="AG98" i="1"/>
  <c r="AI98" i="1" s="1"/>
  <c r="AG97" i="1"/>
  <c r="AI97" i="1" s="1"/>
  <c r="AG96" i="1"/>
  <c r="AI96" i="1" s="1"/>
  <c r="AG95" i="1"/>
  <c r="AI95" i="1" s="1"/>
  <c r="AG94" i="1"/>
  <c r="AI94" i="1" s="1"/>
  <c r="AG93" i="1"/>
  <c r="AI93" i="1" s="1"/>
  <c r="AG92" i="1"/>
  <c r="AI92" i="1" s="1"/>
  <c r="AG91" i="1"/>
  <c r="AI91" i="1" s="1"/>
  <c r="AG90" i="1"/>
  <c r="AI90" i="1" s="1"/>
  <c r="AG89" i="1"/>
  <c r="AI89" i="1" s="1"/>
  <c r="AG88" i="1"/>
  <c r="AI88" i="1" s="1"/>
  <c r="AG87" i="1"/>
  <c r="AI87" i="1" s="1"/>
  <c r="AG85" i="1"/>
  <c r="AI85" i="1" s="1"/>
  <c r="AG84" i="1"/>
  <c r="AI84" i="1" s="1"/>
  <c r="AG83" i="1"/>
  <c r="AI83" i="1" s="1"/>
  <c r="AG82" i="1"/>
  <c r="AI82" i="1" s="1"/>
  <c r="AG81" i="1"/>
  <c r="AI81" i="1" s="1"/>
  <c r="AG80" i="1"/>
  <c r="AI80" i="1" s="1"/>
  <c r="AG79" i="1"/>
  <c r="AI79" i="1" s="1"/>
  <c r="AG78" i="1"/>
  <c r="AI78" i="1" s="1"/>
  <c r="AG77" i="1"/>
  <c r="AI77" i="1" s="1"/>
  <c r="AG76" i="1"/>
  <c r="AI76" i="1" s="1"/>
  <c r="AG75" i="1"/>
  <c r="AI75" i="1" s="1"/>
  <c r="AG74" i="1"/>
  <c r="AI74" i="1" s="1"/>
  <c r="AG73" i="1"/>
  <c r="AI73" i="1" s="1"/>
  <c r="AG72" i="1"/>
  <c r="AI72" i="1" s="1"/>
  <c r="AG71" i="1"/>
  <c r="AI71" i="1" s="1"/>
  <c r="AG70" i="1"/>
  <c r="AI70" i="1" s="1"/>
  <c r="AG69" i="1"/>
  <c r="AI69" i="1" s="1"/>
  <c r="AG68" i="1"/>
  <c r="AI68" i="1" s="1"/>
  <c r="AG67" i="1"/>
  <c r="AI67" i="1" s="1"/>
  <c r="AG66" i="1"/>
  <c r="AI66" i="1" s="1"/>
  <c r="AG65" i="1"/>
  <c r="AI65" i="1" s="1"/>
  <c r="AG64" i="1"/>
  <c r="AI64" i="1" s="1"/>
  <c r="AG63" i="1"/>
  <c r="AI63" i="1" s="1"/>
  <c r="AG62" i="1"/>
  <c r="AI62" i="1" s="1"/>
  <c r="AG61" i="1"/>
  <c r="AI61" i="1" s="1"/>
  <c r="AG60" i="1"/>
  <c r="AI60" i="1" s="1"/>
  <c r="AG59" i="1"/>
  <c r="AI59" i="1" s="1"/>
  <c r="AG57" i="1"/>
  <c r="AI57" i="1" s="1"/>
  <c r="AG56" i="1"/>
  <c r="AI56" i="1" s="1"/>
  <c r="AG54" i="1"/>
  <c r="AI54" i="1" s="1"/>
  <c r="AG53" i="1"/>
  <c r="AI53" i="1" s="1"/>
  <c r="AG52" i="1"/>
  <c r="AI52" i="1" s="1"/>
  <c r="AG51" i="1"/>
  <c r="AI51" i="1" s="1"/>
  <c r="AG50" i="1"/>
  <c r="AI50" i="1" s="1"/>
  <c r="AG49" i="1"/>
  <c r="AI49" i="1" s="1"/>
  <c r="AG48" i="1"/>
  <c r="AI48" i="1" s="1"/>
  <c r="AG47" i="1"/>
  <c r="AI47" i="1" s="1"/>
  <c r="AG46" i="1"/>
  <c r="AI46" i="1" s="1"/>
  <c r="AG45" i="1"/>
  <c r="AI45" i="1" s="1"/>
  <c r="AG44" i="1"/>
  <c r="AI44" i="1" s="1"/>
  <c r="AG43" i="1"/>
  <c r="AI43" i="1" s="1"/>
  <c r="AG42" i="1"/>
  <c r="AI42" i="1" s="1"/>
  <c r="AG41" i="1"/>
  <c r="AI41" i="1" s="1"/>
  <c r="AG40" i="1"/>
  <c r="AI40" i="1" s="1"/>
  <c r="AG39" i="1"/>
  <c r="AI39" i="1" s="1"/>
  <c r="AG38" i="1"/>
  <c r="AI38" i="1" s="1"/>
  <c r="AG37" i="1"/>
  <c r="AI37" i="1" s="1"/>
  <c r="AG36" i="1"/>
  <c r="AI36" i="1" s="1"/>
  <c r="AG35" i="1"/>
  <c r="AI35" i="1" s="1"/>
  <c r="AG34" i="1"/>
  <c r="AI34" i="1" s="1"/>
  <c r="AG33" i="1"/>
  <c r="AI33" i="1" s="1"/>
  <c r="AG32" i="1"/>
  <c r="AI32" i="1" s="1"/>
  <c r="AG31" i="1"/>
  <c r="AI31" i="1" s="1"/>
  <c r="AG30" i="1"/>
  <c r="AI30" i="1" s="1"/>
  <c r="AG29" i="1"/>
  <c r="AI29" i="1" s="1"/>
  <c r="AG27" i="1"/>
  <c r="AI27" i="1" s="1"/>
  <c r="AG26" i="1"/>
  <c r="AI26" i="1" s="1"/>
  <c r="AG25" i="1"/>
  <c r="AI25" i="1" s="1"/>
  <c r="AG24" i="1"/>
  <c r="AI24" i="1" s="1"/>
  <c r="AG23" i="1"/>
  <c r="AI23" i="1" s="1"/>
  <c r="AG22" i="1"/>
  <c r="AI22" i="1" s="1"/>
  <c r="AG20" i="1"/>
  <c r="AI20" i="1" s="1"/>
  <c r="AG19" i="1"/>
  <c r="AI19" i="1" s="1"/>
  <c r="AG18" i="1"/>
  <c r="AI18" i="1" s="1"/>
  <c r="AG17" i="1"/>
  <c r="AI17" i="1" s="1"/>
  <c r="AG16" i="1"/>
  <c r="AI16" i="1" s="1"/>
  <c r="AG15" i="1"/>
  <c r="AI15" i="1" s="1"/>
  <c r="AG14" i="1"/>
  <c r="AI14" i="1" s="1"/>
  <c r="AG13" i="1"/>
  <c r="AI13" i="1" s="1"/>
  <c r="AG12" i="1"/>
  <c r="AI12" i="1" s="1"/>
  <c r="AG11" i="1"/>
  <c r="AI11" i="1" s="1"/>
  <c r="AG10" i="1"/>
  <c r="AI10" i="1" s="1"/>
  <c r="AG9" i="1"/>
  <c r="AI9" i="1" s="1"/>
  <c r="AH239" i="1" l="1"/>
  <c r="AE239" i="1"/>
  <c r="AH181" i="1"/>
  <c r="AE181" i="1"/>
  <c r="AD181" i="1"/>
  <c r="AK181" i="1" s="1"/>
  <c r="AL181" i="1" s="1"/>
  <c r="AH251" i="1"/>
  <c r="AH250" i="1"/>
  <c r="AH249" i="1"/>
  <c r="AH248" i="1"/>
  <c r="AH247" i="1"/>
  <c r="AH246" i="1"/>
  <c r="AH245" i="1"/>
  <c r="AH244" i="1"/>
  <c r="AF251" i="1"/>
  <c r="AF250" i="1"/>
  <c r="AF249" i="1"/>
  <c r="AF248" i="1"/>
  <c r="AF247" i="1"/>
  <c r="AF246" i="1"/>
  <c r="AF245" i="1"/>
  <c r="AH242" i="1"/>
  <c r="AE242" i="1"/>
  <c r="AE251" i="1"/>
  <c r="AE250" i="1"/>
  <c r="AE249" i="1"/>
  <c r="AE248" i="1"/>
  <c r="AE247" i="1"/>
  <c r="AE246" i="1"/>
  <c r="AE245" i="1"/>
  <c r="AE244" i="1"/>
  <c r="AD251" i="1"/>
  <c r="AK251" i="1" s="1"/>
  <c r="AL251" i="1" s="1"/>
  <c r="AD250" i="1"/>
  <c r="AK250" i="1" s="1"/>
  <c r="AL250" i="1" s="1"/>
  <c r="AD249" i="1"/>
  <c r="AK249" i="1" s="1"/>
  <c r="AL249" i="1" s="1"/>
  <c r="AD248" i="1"/>
  <c r="AK248" i="1" s="1"/>
  <c r="AL248" i="1" s="1"/>
  <c r="AD247" i="1"/>
  <c r="AK247" i="1" s="1"/>
  <c r="AL247" i="1" s="1"/>
  <c r="AD246" i="1"/>
  <c r="AK246" i="1" s="1"/>
  <c r="AL246" i="1" s="1"/>
  <c r="AD245" i="1"/>
  <c r="AK245" i="1" s="1"/>
  <c r="AL245" i="1" s="1"/>
  <c r="AD244" i="1"/>
  <c r="AK244" i="1" s="1"/>
  <c r="AL244" i="1" s="1"/>
  <c r="AD242" i="1"/>
  <c r="AK242" i="1" s="1"/>
  <c r="AL242" i="1" s="1"/>
  <c r="AD239" i="1"/>
  <c r="AK239" i="1" s="1"/>
  <c r="AL239" i="1" s="1"/>
  <c r="AH257" i="1"/>
  <c r="AH254" i="1"/>
  <c r="AH253" i="1"/>
  <c r="AH252" i="1"/>
  <c r="AH243" i="1"/>
  <c r="AH241" i="1"/>
  <c r="AH238" i="1"/>
  <c r="AE254" i="1"/>
  <c r="AE253" i="1"/>
  <c r="AE252" i="1"/>
  <c r="AE243" i="1"/>
  <c r="AE241" i="1"/>
  <c r="AE238" i="1"/>
  <c r="AE257" i="1"/>
  <c r="AD255" i="1"/>
  <c r="AK255" i="1" s="1"/>
  <c r="AL255" i="1" s="1"/>
  <c r="AD257" i="1"/>
  <c r="AK257" i="1" s="1"/>
  <c r="AL257" i="1" s="1"/>
  <c r="AD254" i="1"/>
  <c r="AK254" i="1" s="1"/>
  <c r="AL254" i="1" s="1"/>
  <c r="AD253" i="1"/>
  <c r="AK253" i="1" s="1"/>
  <c r="AL253" i="1" s="1"/>
  <c r="AD252" i="1"/>
  <c r="AK252" i="1" s="1"/>
  <c r="AL252" i="1" s="1"/>
  <c r="AD243" i="1"/>
  <c r="AK243" i="1" s="1"/>
  <c r="AL243" i="1" s="1"/>
  <c r="AD241" i="1"/>
  <c r="AK241" i="1" s="1"/>
  <c r="AL241" i="1" s="1"/>
  <c r="AD238" i="1"/>
  <c r="AK238" i="1" s="1"/>
  <c r="AL238" i="1" s="1"/>
  <c r="AH290" i="1"/>
  <c r="AE290" i="1"/>
  <c r="AH289" i="1"/>
  <c r="AE289" i="1"/>
  <c r="AH278" i="1"/>
  <c r="AE278" i="1"/>
  <c r="AH270" i="1"/>
  <c r="AE270" i="1"/>
  <c r="AH258" i="1"/>
  <c r="AE258" i="1"/>
  <c r="AH255" i="1"/>
  <c r="AE255" i="1"/>
  <c r="AH226" i="1"/>
  <c r="AF226" i="1"/>
  <c r="AE226" i="1"/>
  <c r="AH225" i="1"/>
  <c r="AF225" i="1"/>
  <c r="AE225" i="1"/>
  <c r="AH224" i="1"/>
  <c r="AF224" i="1"/>
  <c r="AE224" i="1"/>
  <c r="AH223" i="1"/>
  <c r="AF223" i="1"/>
  <c r="AE223" i="1"/>
  <c r="AH222" i="1"/>
  <c r="AF222" i="1"/>
  <c r="AE222" i="1"/>
  <c r="AH221" i="1"/>
  <c r="AF221" i="1"/>
  <c r="AE221" i="1"/>
  <c r="AH210" i="1"/>
  <c r="AF210" i="1"/>
  <c r="AE210" i="1"/>
  <c r="AH192" i="1"/>
  <c r="AF192" i="1"/>
  <c r="AE192" i="1"/>
  <c r="AH184" i="1"/>
  <c r="AF184" i="1"/>
  <c r="AE184" i="1"/>
  <c r="AH180" i="1"/>
  <c r="AF180" i="1"/>
  <c r="AE180" i="1"/>
  <c r="AH171" i="1"/>
  <c r="AF171" i="1"/>
  <c r="AE171" i="1"/>
  <c r="AH170" i="1"/>
  <c r="AF170" i="1"/>
  <c r="AE170" i="1"/>
  <c r="AH166" i="1"/>
  <c r="AF166" i="1"/>
  <c r="AE166" i="1"/>
  <c r="AH153" i="1"/>
  <c r="AF153" i="1"/>
  <c r="AE153" i="1"/>
  <c r="AH150" i="1"/>
  <c r="AF150" i="1"/>
  <c r="AE150" i="1"/>
  <c r="AH146" i="1"/>
  <c r="AF146" i="1"/>
  <c r="AE146" i="1"/>
  <c r="AH145" i="1"/>
  <c r="AF145" i="1"/>
  <c r="AE145" i="1"/>
  <c r="AH144" i="1"/>
  <c r="AF144" i="1"/>
  <c r="AE144" i="1"/>
  <c r="AH133" i="1"/>
  <c r="AF133" i="1"/>
  <c r="AE133" i="1"/>
  <c r="AH127" i="1"/>
  <c r="AF127" i="1"/>
  <c r="AE127" i="1"/>
  <c r="AH119" i="1"/>
  <c r="AF119" i="1"/>
  <c r="AE119" i="1"/>
  <c r="AH110" i="1"/>
  <c r="AF110" i="1"/>
  <c r="AE110" i="1"/>
  <c r="AH107" i="1"/>
  <c r="AF107" i="1"/>
  <c r="AE107" i="1"/>
  <c r="AH102" i="1"/>
  <c r="AF102" i="1"/>
  <c r="AE102" i="1"/>
  <c r="AH86" i="1"/>
  <c r="AF86" i="1"/>
  <c r="AE86" i="1"/>
  <c r="AH58" i="1"/>
  <c r="AF58" i="1"/>
  <c r="AE58" i="1"/>
  <c r="AH55" i="1"/>
  <c r="AF55" i="1"/>
  <c r="AE55" i="1"/>
  <c r="AH28" i="1"/>
  <c r="AF28" i="1"/>
  <c r="AE28" i="1"/>
  <c r="AH21" i="1"/>
  <c r="AE21" i="1"/>
  <c r="AD290" i="1"/>
  <c r="AK290" i="1" s="1"/>
  <c r="AL290" i="1" s="1"/>
  <c r="AD289" i="1"/>
  <c r="AK289" i="1" s="1"/>
  <c r="AL289" i="1" s="1"/>
  <c r="AD278" i="1"/>
  <c r="AK278" i="1" s="1"/>
  <c r="AL278" i="1" s="1"/>
  <c r="AD270" i="1"/>
  <c r="AK270" i="1" s="1"/>
  <c r="AL270" i="1" s="1"/>
  <c r="AD258" i="1"/>
  <c r="AK258" i="1" s="1"/>
  <c r="AL258" i="1" s="1"/>
  <c r="AD226" i="1"/>
  <c r="AK226" i="1" s="1"/>
  <c r="AL226" i="1" s="1"/>
  <c r="AD225" i="1"/>
  <c r="AK225" i="1" s="1"/>
  <c r="AL225" i="1" s="1"/>
  <c r="AD224" i="1"/>
  <c r="AK224" i="1" s="1"/>
  <c r="AL224" i="1" s="1"/>
  <c r="AD223" i="1"/>
  <c r="AK223" i="1" s="1"/>
  <c r="AL223" i="1" s="1"/>
  <c r="AD222" i="1"/>
  <c r="AK222" i="1" s="1"/>
  <c r="AL222" i="1" s="1"/>
  <c r="AD221" i="1"/>
  <c r="AK221" i="1" s="1"/>
  <c r="AL221" i="1" s="1"/>
  <c r="AD210" i="1"/>
  <c r="AK210" i="1" s="1"/>
  <c r="AL210" i="1" s="1"/>
  <c r="AD192" i="1"/>
  <c r="AK192" i="1" s="1"/>
  <c r="AL192" i="1" s="1"/>
  <c r="AD184" i="1"/>
  <c r="AK184" i="1" s="1"/>
  <c r="AL184" i="1" s="1"/>
  <c r="AD180" i="1"/>
  <c r="AK180" i="1" s="1"/>
  <c r="AL180" i="1" s="1"/>
  <c r="AD171" i="1"/>
  <c r="AK171" i="1" s="1"/>
  <c r="AL171" i="1" s="1"/>
  <c r="AD170" i="1"/>
  <c r="AK170" i="1" s="1"/>
  <c r="AL170" i="1" s="1"/>
  <c r="AD166" i="1"/>
  <c r="AK166" i="1" s="1"/>
  <c r="AL166" i="1" s="1"/>
  <c r="AD153" i="1"/>
  <c r="AK153" i="1" s="1"/>
  <c r="AL153" i="1" s="1"/>
  <c r="AD150" i="1"/>
  <c r="AK150" i="1" s="1"/>
  <c r="AL150" i="1" s="1"/>
  <c r="AD146" i="1"/>
  <c r="AK146" i="1" s="1"/>
  <c r="AL146" i="1" s="1"/>
  <c r="AD145" i="1"/>
  <c r="AK145" i="1" s="1"/>
  <c r="AL145" i="1" s="1"/>
  <c r="AD144" i="1"/>
  <c r="AK144" i="1" s="1"/>
  <c r="AL144" i="1" s="1"/>
  <c r="AD133" i="1"/>
  <c r="AK133" i="1" s="1"/>
  <c r="AL133" i="1" s="1"/>
  <c r="AD127" i="1"/>
  <c r="AK127" i="1" s="1"/>
  <c r="AL127" i="1" s="1"/>
  <c r="AD119" i="1"/>
  <c r="AK119" i="1" s="1"/>
  <c r="AL119" i="1" s="1"/>
  <c r="AD110" i="1"/>
  <c r="AK110" i="1" s="1"/>
  <c r="AL110" i="1" s="1"/>
  <c r="AD107" i="1"/>
  <c r="AK107" i="1" s="1"/>
  <c r="AL107" i="1" s="1"/>
  <c r="AD102" i="1"/>
  <c r="AK102" i="1" s="1"/>
  <c r="AL102" i="1" s="1"/>
  <c r="AD86" i="1"/>
  <c r="AK86" i="1" s="1"/>
  <c r="AL86" i="1" s="1"/>
  <c r="AD58" i="1"/>
  <c r="AK58" i="1" s="1"/>
  <c r="AL58" i="1" s="1"/>
  <c r="AD55" i="1"/>
  <c r="AK55" i="1" s="1"/>
  <c r="AL55" i="1" s="1"/>
  <c r="AD28" i="1"/>
  <c r="AK28" i="1" s="1"/>
  <c r="AL28" i="1" s="1"/>
  <c r="AD21" i="1"/>
  <c r="AK21" i="1" s="1"/>
  <c r="AL21" i="1" s="1"/>
  <c r="AH147" i="1"/>
  <c r="AF147" i="1"/>
  <c r="AE147" i="1"/>
  <c r="AD147" i="1"/>
  <c r="AK147" i="1" s="1"/>
  <c r="AL147" i="1" s="1"/>
  <c r="AH10" i="1" l="1"/>
  <c r="AH11" i="1"/>
  <c r="AH12" i="1"/>
  <c r="AH13" i="1"/>
  <c r="AH14" i="1"/>
  <c r="AH15" i="1"/>
  <c r="AH16" i="1"/>
  <c r="AH17" i="1"/>
  <c r="AH18" i="1"/>
  <c r="AH19" i="1"/>
  <c r="AH20" i="1"/>
  <c r="AH22" i="1"/>
  <c r="AH23" i="1"/>
  <c r="AH24" i="1"/>
  <c r="AH25" i="1"/>
  <c r="AH26" i="1"/>
  <c r="AH27"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6" i="1"/>
  <c r="AH57"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7" i="1"/>
  <c r="AH88" i="1"/>
  <c r="AH89" i="1"/>
  <c r="AH90" i="1"/>
  <c r="AH91" i="1"/>
  <c r="AH92" i="1"/>
  <c r="AH93" i="1"/>
  <c r="AH94" i="1"/>
  <c r="AH95" i="1"/>
  <c r="AH96" i="1"/>
  <c r="AH97" i="1"/>
  <c r="AH98" i="1"/>
  <c r="AH99" i="1"/>
  <c r="AH100" i="1"/>
  <c r="AH101" i="1"/>
  <c r="AH103" i="1"/>
  <c r="AH104" i="1"/>
  <c r="AH105" i="1"/>
  <c r="AH106" i="1"/>
  <c r="AH108" i="1"/>
  <c r="AH109" i="1"/>
  <c r="AH111" i="1"/>
  <c r="AH112" i="1"/>
  <c r="AH113" i="1"/>
  <c r="AH114" i="1"/>
  <c r="AH115" i="1"/>
  <c r="AH116" i="1"/>
  <c r="AH117" i="1"/>
  <c r="AH118" i="1"/>
  <c r="AH120" i="1"/>
  <c r="AH121" i="1"/>
  <c r="AH122" i="1"/>
  <c r="AH123" i="1"/>
  <c r="AH124" i="1"/>
  <c r="AH125" i="1"/>
  <c r="AH126" i="1"/>
  <c r="AH128" i="1"/>
  <c r="AH129" i="1"/>
  <c r="AH130" i="1"/>
  <c r="AH131" i="1"/>
  <c r="AH132" i="1"/>
  <c r="AH134" i="1"/>
  <c r="AH135" i="1"/>
  <c r="AH136" i="1"/>
  <c r="AH137" i="1"/>
  <c r="AH138" i="1"/>
  <c r="AH139" i="1"/>
  <c r="AH140" i="1"/>
  <c r="AH141" i="1"/>
  <c r="AH142" i="1"/>
  <c r="AH143" i="1"/>
  <c r="AH148" i="1"/>
  <c r="AH149" i="1"/>
  <c r="AH151" i="1"/>
  <c r="AH152" i="1"/>
  <c r="AH154" i="1"/>
  <c r="AH155" i="1"/>
  <c r="AH156" i="1"/>
  <c r="AH157" i="1"/>
  <c r="AH158" i="1"/>
  <c r="AH159" i="1"/>
  <c r="AH160" i="1"/>
  <c r="AH161" i="1"/>
  <c r="AH162" i="1"/>
  <c r="AH163" i="1"/>
  <c r="AH164" i="1"/>
  <c r="AH165" i="1"/>
  <c r="AH167" i="1"/>
  <c r="AH168" i="1"/>
  <c r="AH169" i="1"/>
  <c r="AH172" i="1"/>
  <c r="AH173" i="1"/>
  <c r="AH174" i="1"/>
  <c r="AH175" i="1"/>
  <c r="AH176" i="1"/>
  <c r="AH177" i="1"/>
  <c r="AH178" i="1"/>
  <c r="AH179" i="1"/>
  <c r="AH182" i="1"/>
  <c r="AH183" i="1"/>
  <c r="AH185" i="1"/>
  <c r="AH186" i="1"/>
  <c r="AH187" i="1"/>
  <c r="AH188" i="1"/>
  <c r="AH189" i="1"/>
  <c r="AH190" i="1"/>
  <c r="AH191" i="1"/>
  <c r="AH193" i="1"/>
  <c r="AH194" i="1"/>
  <c r="AH195" i="1"/>
  <c r="AH196" i="1"/>
  <c r="AH197" i="1"/>
  <c r="AH198" i="1"/>
  <c r="AH199" i="1"/>
  <c r="AH200" i="1"/>
  <c r="AH201" i="1"/>
  <c r="AH202" i="1"/>
  <c r="AH203" i="1"/>
  <c r="AH204" i="1"/>
  <c r="AH205" i="1"/>
  <c r="AH206" i="1"/>
  <c r="AH207" i="1"/>
  <c r="AH208" i="1"/>
  <c r="AH209" i="1"/>
  <c r="AH211" i="1"/>
  <c r="AH212" i="1"/>
  <c r="AH213" i="1"/>
  <c r="AH214" i="1"/>
  <c r="AH215" i="1"/>
  <c r="AH216" i="1"/>
  <c r="AH217" i="1"/>
  <c r="AH218" i="1"/>
  <c r="AH219" i="1"/>
  <c r="AH220" i="1"/>
  <c r="AH227" i="1"/>
  <c r="AH228" i="1"/>
  <c r="AH229" i="1"/>
  <c r="AH230" i="1"/>
  <c r="AH231" i="1"/>
  <c r="AH232" i="1"/>
  <c r="AH233" i="1"/>
  <c r="AH234" i="1"/>
  <c r="AH235" i="1"/>
  <c r="AH236" i="1"/>
  <c r="AH237" i="1"/>
  <c r="AH240" i="1"/>
  <c r="AH256" i="1"/>
  <c r="AH259" i="1"/>
  <c r="AH260" i="1"/>
  <c r="AH261" i="1"/>
  <c r="AH262" i="1"/>
  <c r="AH263" i="1"/>
  <c r="AH264" i="1"/>
  <c r="AH265" i="1"/>
  <c r="AH266" i="1"/>
  <c r="AH267" i="1"/>
  <c r="AH268" i="1"/>
  <c r="AH269" i="1"/>
  <c r="AH271" i="1"/>
  <c r="AH272" i="1"/>
  <c r="AH273" i="1"/>
  <c r="AH274" i="1"/>
  <c r="AH275" i="1"/>
  <c r="AH276" i="1"/>
  <c r="AH277" i="1"/>
  <c r="AH279" i="1"/>
  <c r="AH280" i="1"/>
  <c r="AH281" i="1"/>
  <c r="AH282" i="1"/>
  <c r="AH283" i="1"/>
  <c r="AH284" i="1"/>
  <c r="AH285" i="1"/>
  <c r="AH286" i="1"/>
  <c r="AH287" i="1"/>
  <c r="AH288" i="1"/>
  <c r="AH291" i="1"/>
  <c r="AH292" i="1"/>
  <c r="AH293" i="1"/>
  <c r="AH294" i="1"/>
  <c r="AH295" i="1"/>
  <c r="AH296" i="1"/>
  <c r="AH297" i="1"/>
  <c r="AH298" i="1"/>
  <c r="AH299" i="1"/>
  <c r="AH300" i="1"/>
  <c r="AH301" i="1"/>
  <c r="AH302" i="1"/>
  <c r="AH303" i="1"/>
  <c r="AH304" i="1"/>
  <c r="AH305" i="1"/>
  <c r="AH306" i="1"/>
  <c r="AH307" i="1"/>
  <c r="AH308" i="1"/>
  <c r="AH309" i="1"/>
  <c r="AH9" i="1"/>
  <c r="AF10" i="1"/>
  <c r="AF11" i="1"/>
  <c r="AF12" i="1"/>
  <c r="AF13" i="1"/>
  <c r="AF14" i="1"/>
  <c r="AF15" i="1"/>
  <c r="AF16" i="1"/>
  <c r="AF17" i="1"/>
  <c r="AF18" i="1"/>
  <c r="AF19" i="1"/>
  <c r="AF20" i="1"/>
  <c r="AF22" i="1"/>
  <c r="AF23" i="1"/>
  <c r="AF24" i="1"/>
  <c r="AF25" i="1"/>
  <c r="AF26" i="1"/>
  <c r="AF27"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6" i="1"/>
  <c r="AF57"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7" i="1"/>
  <c r="AF88" i="1"/>
  <c r="AF89" i="1"/>
  <c r="AF90" i="1"/>
  <c r="AF91" i="1"/>
  <c r="AF92" i="1"/>
  <c r="AF93" i="1"/>
  <c r="AF94" i="1"/>
  <c r="AF95" i="1"/>
  <c r="AF96" i="1"/>
  <c r="AF97" i="1"/>
  <c r="AF98" i="1"/>
  <c r="AF99" i="1"/>
  <c r="AF100" i="1"/>
  <c r="AF101" i="1"/>
  <c r="AF103" i="1"/>
  <c r="AF104" i="1"/>
  <c r="AF105" i="1"/>
  <c r="AF106" i="1"/>
  <c r="AF108" i="1"/>
  <c r="AF109" i="1"/>
  <c r="AF111" i="1"/>
  <c r="AF112" i="1"/>
  <c r="AF113" i="1"/>
  <c r="AF114" i="1"/>
  <c r="AF115" i="1"/>
  <c r="AF116" i="1"/>
  <c r="AF117" i="1"/>
  <c r="AF118" i="1"/>
  <c r="AF120" i="1"/>
  <c r="AF121" i="1"/>
  <c r="AF122" i="1"/>
  <c r="AF123" i="1"/>
  <c r="AF124" i="1"/>
  <c r="AF125" i="1"/>
  <c r="AF126" i="1"/>
  <c r="AF128" i="1"/>
  <c r="AF129" i="1"/>
  <c r="AF130" i="1"/>
  <c r="AF131" i="1"/>
  <c r="AF132" i="1"/>
  <c r="AF134" i="1"/>
  <c r="AF135" i="1"/>
  <c r="AF136" i="1"/>
  <c r="AF137" i="1"/>
  <c r="AF138" i="1"/>
  <c r="AF139" i="1"/>
  <c r="AF140" i="1"/>
  <c r="AF141" i="1"/>
  <c r="AF142" i="1"/>
  <c r="AF143" i="1"/>
  <c r="AF148" i="1"/>
  <c r="AF149" i="1"/>
  <c r="AF151" i="1"/>
  <c r="AF152" i="1"/>
  <c r="AF154" i="1"/>
  <c r="AF155" i="1"/>
  <c r="AF156" i="1"/>
  <c r="AF157" i="1"/>
  <c r="AF158" i="1"/>
  <c r="AF159" i="1"/>
  <c r="AF160" i="1"/>
  <c r="AF161" i="1"/>
  <c r="AF162" i="1"/>
  <c r="AF163" i="1"/>
  <c r="AF164" i="1"/>
  <c r="AF165" i="1"/>
  <c r="AF167" i="1"/>
  <c r="AF168" i="1"/>
  <c r="AF169" i="1"/>
  <c r="AF172" i="1"/>
  <c r="AF173" i="1"/>
  <c r="AF174" i="1"/>
  <c r="AF175" i="1"/>
  <c r="AF176" i="1"/>
  <c r="AF177" i="1"/>
  <c r="AF178" i="1"/>
  <c r="AF179" i="1"/>
  <c r="AF182" i="1"/>
  <c r="AF183" i="1"/>
  <c r="AF185" i="1"/>
  <c r="AF186" i="1"/>
  <c r="AF187" i="1"/>
  <c r="AF188" i="1"/>
  <c r="AF189" i="1"/>
  <c r="AF190" i="1"/>
  <c r="AF191" i="1"/>
  <c r="AF193" i="1"/>
  <c r="AF194" i="1"/>
  <c r="AF195" i="1"/>
  <c r="AF196" i="1"/>
  <c r="AF197" i="1"/>
  <c r="AF198" i="1"/>
  <c r="AF199" i="1"/>
  <c r="AF200" i="1"/>
  <c r="AF201" i="1"/>
  <c r="AF202" i="1"/>
  <c r="AF203" i="1"/>
  <c r="AF204" i="1"/>
  <c r="AF205" i="1"/>
  <c r="AF206" i="1"/>
  <c r="AF207" i="1"/>
  <c r="AF208" i="1"/>
  <c r="AF209" i="1"/>
  <c r="AF211" i="1"/>
  <c r="AF212" i="1"/>
  <c r="AF213" i="1"/>
  <c r="AF214" i="1"/>
  <c r="AF215" i="1"/>
  <c r="AF216" i="1"/>
  <c r="AF217" i="1"/>
  <c r="AF218" i="1"/>
  <c r="AF219" i="1"/>
  <c r="AF220" i="1"/>
  <c r="AF227" i="1"/>
  <c r="AF228" i="1"/>
  <c r="AF229" i="1"/>
  <c r="AF230" i="1"/>
  <c r="AF231" i="1"/>
  <c r="AF232" i="1"/>
  <c r="AF233" i="1"/>
  <c r="AF234" i="1"/>
  <c r="AF235" i="1"/>
  <c r="AF236" i="1"/>
  <c r="AF237" i="1"/>
  <c r="AF240" i="1"/>
  <c r="AF256" i="1"/>
  <c r="AF259" i="1"/>
  <c r="AF260" i="1"/>
  <c r="AF261" i="1"/>
  <c r="AF262" i="1"/>
  <c r="AF263" i="1"/>
  <c r="AF264" i="1"/>
  <c r="AF265" i="1"/>
  <c r="AF266" i="1"/>
  <c r="AF267" i="1"/>
  <c r="AF268" i="1"/>
  <c r="AF269" i="1"/>
  <c r="AF271" i="1"/>
  <c r="AF272" i="1"/>
  <c r="AF273" i="1"/>
  <c r="AF274" i="1"/>
  <c r="AF275" i="1"/>
  <c r="AF276" i="1"/>
  <c r="AF277" i="1"/>
  <c r="AF279" i="1"/>
  <c r="AF280" i="1"/>
  <c r="AF281" i="1"/>
  <c r="AF282" i="1"/>
  <c r="AF283" i="1"/>
  <c r="AF284" i="1"/>
  <c r="AF285" i="1"/>
  <c r="AF286" i="1"/>
  <c r="AF287" i="1"/>
  <c r="AF288" i="1"/>
  <c r="AF291" i="1"/>
  <c r="AF292" i="1"/>
  <c r="AF293" i="1"/>
  <c r="AF294" i="1"/>
  <c r="AF295" i="1"/>
  <c r="AF296" i="1"/>
  <c r="AF297" i="1"/>
  <c r="AF298" i="1"/>
  <c r="AF299" i="1"/>
  <c r="AF300" i="1"/>
  <c r="AF301" i="1"/>
  <c r="AF302" i="1"/>
  <c r="AF303" i="1"/>
  <c r="AF304" i="1"/>
  <c r="AF305" i="1"/>
  <c r="AF306" i="1"/>
  <c r="AF307" i="1"/>
  <c r="AF308" i="1"/>
  <c r="AF309" i="1"/>
  <c r="AF9" i="1"/>
  <c r="AE10" i="1"/>
  <c r="AE11" i="1"/>
  <c r="AE12" i="1"/>
  <c r="AE13" i="1"/>
  <c r="AE14" i="1"/>
  <c r="AE15" i="1"/>
  <c r="AE16" i="1"/>
  <c r="AE17" i="1"/>
  <c r="AE18" i="1"/>
  <c r="AE19" i="1"/>
  <c r="AE20" i="1"/>
  <c r="AE22" i="1"/>
  <c r="AE23" i="1"/>
  <c r="AE24" i="1"/>
  <c r="AE25" i="1"/>
  <c r="AE26" i="1"/>
  <c r="AE27"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6" i="1"/>
  <c r="AE57"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7" i="1"/>
  <c r="AE88" i="1"/>
  <c r="AE89" i="1"/>
  <c r="AE90" i="1"/>
  <c r="AE91" i="1"/>
  <c r="AE92" i="1"/>
  <c r="AE93" i="1"/>
  <c r="AE94" i="1"/>
  <c r="AE95" i="1"/>
  <c r="AE96" i="1"/>
  <c r="AE97" i="1"/>
  <c r="AE98" i="1"/>
  <c r="AE99" i="1"/>
  <c r="AE100" i="1"/>
  <c r="AE101" i="1"/>
  <c r="AE103" i="1"/>
  <c r="AE104" i="1"/>
  <c r="AE105" i="1"/>
  <c r="AE106" i="1"/>
  <c r="AE108" i="1"/>
  <c r="AE109" i="1"/>
  <c r="AE111" i="1"/>
  <c r="AE112" i="1"/>
  <c r="AE113" i="1"/>
  <c r="AE114" i="1"/>
  <c r="AE115" i="1"/>
  <c r="AE116" i="1"/>
  <c r="AE117" i="1"/>
  <c r="AE118" i="1"/>
  <c r="AE120" i="1"/>
  <c r="AE121" i="1"/>
  <c r="AE122" i="1"/>
  <c r="AE123" i="1"/>
  <c r="AE124" i="1"/>
  <c r="AE125" i="1"/>
  <c r="AE126" i="1"/>
  <c r="AE128" i="1"/>
  <c r="AE129" i="1"/>
  <c r="AE130" i="1"/>
  <c r="AE131" i="1"/>
  <c r="AE132" i="1"/>
  <c r="AE134" i="1"/>
  <c r="AE135" i="1"/>
  <c r="AE136" i="1"/>
  <c r="AE137" i="1"/>
  <c r="AE138" i="1"/>
  <c r="AE139" i="1"/>
  <c r="AE140" i="1"/>
  <c r="AE141" i="1"/>
  <c r="AE142" i="1"/>
  <c r="AE143" i="1"/>
  <c r="AE148" i="1"/>
  <c r="AE149" i="1"/>
  <c r="AE151" i="1"/>
  <c r="AE152" i="1"/>
  <c r="AE154" i="1"/>
  <c r="AE155" i="1"/>
  <c r="AE156" i="1"/>
  <c r="AE157" i="1"/>
  <c r="AE158" i="1"/>
  <c r="AE159" i="1"/>
  <c r="AE160" i="1"/>
  <c r="AE161" i="1"/>
  <c r="AE162" i="1"/>
  <c r="AE163" i="1"/>
  <c r="AE164" i="1"/>
  <c r="AE165" i="1"/>
  <c r="AE167" i="1"/>
  <c r="AE168" i="1"/>
  <c r="AE169" i="1"/>
  <c r="AE172" i="1"/>
  <c r="AE173" i="1"/>
  <c r="AE174" i="1"/>
  <c r="AE175" i="1"/>
  <c r="AE176" i="1"/>
  <c r="AE177" i="1"/>
  <c r="AE178" i="1"/>
  <c r="AE179" i="1"/>
  <c r="AE182" i="1"/>
  <c r="AE183" i="1"/>
  <c r="AE185" i="1"/>
  <c r="AE186" i="1"/>
  <c r="AE187" i="1"/>
  <c r="AE188" i="1"/>
  <c r="AE189" i="1"/>
  <c r="AE190" i="1"/>
  <c r="AE191" i="1"/>
  <c r="AE193" i="1"/>
  <c r="AE194" i="1"/>
  <c r="AE195" i="1"/>
  <c r="AE196" i="1"/>
  <c r="AE197" i="1"/>
  <c r="AE198" i="1"/>
  <c r="AE199" i="1"/>
  <c r="AE200" i="1"/>
  <c r="AE201" i="1"/>
  <c r="AE202" i="1"/>
  <c r="AE203" i="1"/>
  <c r="AE204" i="1"/>
  <c r="AE205" i="1"/>
  <c r="AE206" i="1"/>
  <c r="AE207" i="1"/>
  <c r="AE208" i="1"/>
  <c r="AE209" i="1"/>
  <c r="AE211" i="1"/>
  <c r="AE212" i="1"/>
  <c r="AE213" i="1"/>
  <c r="AE214" i="1"/>
  <c r="AE215" i="1"/>
  <c r="AE216" i="1"/>
  <c r="AE217" i="1"/>
  <c r="AE218" i="1"/>
  <c r="AE219" i="1"/>
  <c r="AE220" i="1"/>
  <c r="AE227" i="1"/>
  <c r="AE228" i="1"/>
  <c r="AE229" i="1"/>
  <c r="AE230" i="1"/>
  <c r="AE231" i="1"/>
  <c r="AE232" i="1"/>
  <c r="AE233" i="1"/>
  <c r="AE234" i="1"/>
  <c r="AE235" i="1"/>
  <c r="AE236" i="1"/>
  <c r="AE237" i="1"/>
  <c r="AE240" i="1"/>
  <c r="AE256" i="1"/>
  <c r="AE259" i="1"/>
  <c r="AE260" i="1"/>
  <c r="AE261" i="1"/>
  <c r="AE262" i="1"/>
  <c r="AE263" i="1"/>
  <c r="AE264" i="1"/>
  <c r="AE265" i="1"/>
  <c r="AE266" i="1"/>
  <c r="AE267" i="1"/>
  <c r="AE268" i="1"/>
  <c r="AE269" i="1"/>
  <c r="AE271" i="1"/>
  <c r="AE272" i="1"/>
  <c r="AE273" i="1"/>
  <c r="AE274" i="1"/>
  <c r="AE275" i="1"/>
  <c r="AE276" i="1"/>
  <c r="AE277" i="1"/>
  <c r="AE279" i="1"/>
  <c r="AE280" i="1"/>
  <c r="AE281" i="1"/>
  <c r="AE282" i="1"/>
  <c r="AE283" i="1"/>
  <c r="AE284" i="1"/>
  <c r="AE285" i="1"/>
  <c r="AE286" i="1"/>
  <c r="AE287" i="1"/>
  <c r="AE288" i="1"/>
  <c r="AE291" i="1"/>
  <c r="AE292" i="1"/>
  <c r="AE293" i="1"/>
  <c r="AE294" i="1"/>
  <c r="AE295" i="1"/>
  <c r="AE296" i="1"/>
  <c r="AE297" i="1"/>
  <c r="AE298" i="1"/>
  <c r="AE299" i="1"/>
  <c r="AE300" i="1"/>
  <c r="AE301" i="1"/>
  <c r="AE302" i="1"/>
  <c r="AE303" i="1"/>
  <c r="AE304" i="1"/>
  <c r="AE305" i="1"/>
  <c r="AE306" i="1"/>
  <c r="AE307" i="1"/>
  <c r="AE308" i="1"/>
  <c r="AE309" i="1"/>
  <c r="AE9" i="1"/>
  <c r="AD10" i="1"/>
  <c r="AK10" i="1" s="1"/>
  <c r="AL10" i="1" s="1"/>
  <c r="AD11" i="1"/>
  <c r="AK11" i="1" s="1"/>
  <c r="AL11" i="1" s="1"/>
  <c r="AD12" i="1"/>
  <c r="AK12" i="1" s="1"/>
  <c r="AL12" i="1" s="1"/>
  <c r="AD13" i="1"/>
  <c r="AK13" i="1" s="1"/>
  <c r="AL13" i="1" s="1"/>
  <c r="AD14" i="1"/>
  <c r="AK14" i="1" s="1"/>
  <c r="AL14" i="1" s="1"/>
  <c r="AD15" i="1"/>
  <c r="AK15" i="1" s="1"/>
  <c r="AL15" i="1" s="1"/>
  <c r="AD16" i="1"/>
  <c r="AK16" i="1" s="1"/>
  <c r="AL16" i="1" s="1"/>
  <c r="AD17" i="1"/>
  <c r="AK17" i="1" s="1"/>
  <c r="AL17" i="1" s="1"/>
  <c r="AD18" i="1"/>
  <c r="AK18" i="1" s="1"/>
  <c r="AL18" i="1" s="1"/>
  <c r="AD19" i="1"/>
  <c r="AK19" i="1" s="1"/>
  <c r="AL19" i="1" s="1"/>
  <c r="AD20" i="1"/>
  <c r="AK20" i="1" s="1"/>
  <c r="AL20" i="1" s="1"/>
  <c r="AD22" i="1"/>
  <c r="AK22" i="1" s="1"/>
  <c r="AL22" i="1" s="1"/>
  <c r="AD23" i="1"/>
  <c r="AK23" i="1" s="1"/>
  <c r="AL23" i="1" s="1"/>
  <c r="AD24" i="1"/>
  <c r="AK24" i="1" s="1"/>
  <c r="AL24" i="1" s="1"/>
  <c r="AD25" i="1"/>
  <c r="AK25" i="1" s="1"/>
  <c r="AL25" i="1" s="1"/>
  <c r="AD26" i="1"/>
  <c r="AK26" i="1" s="1"/>
  <c r="AL26" i="1" s="1"/>
  <c r="AD27" i="1"/>
  <c r="AK27" i="1" s="1"/>
  <c r="AL27" i="1" s="1"/>
  <c r="AD29" i="1"/>
  <c r="AK29" i="1" s="1"/>
  <c r="AL29" i="1" s="1"/>
  <c r="AD30" i="1"/>
  <c r="AK30" i="1" s="1"/>
  <c r="AL30" i="1" s="1"/>
  <c r="AD31" i="1"/>
  <c r="AK31" i="1" s="1"/>
  <c r="AL31" i="1" s="1"/>
  <c r="AD32" i="1"/>
  <c r="AK32" i="1" s="1"/>
  <c r="AL32" i="1" s="1"/>
  <c r="AD33" i="1"/>
  <c r="AK33" i="1" s="1"/>
  <c r="AL33" i="1" s="1"/>
  <c r="AD34" i="1"/>
  <c r="AK34" i="1" s="1"/>
  <c r="AL34" i="1" s="1"/>
  <c r="AD35" i="1"/>
  <c r="AK35" i="1" s="1"/>
  <c r="AL35" i="1" s="1"/>
  <c r="AD36" i="1"/>
  <c r="AK36" i="1" s="1"/>
  <c r="AL36" i="1" s="1"/>
  <c r="AD37" i="1"/>
  <c r="AK37" i="1" s="1"/>
  <c r="AL37" i="1" s="1"/>
  <c r="AD38" i="1"/>
  <c r="AK38" i="1" s="1"/>
  <c r="AL38" i="1" s="1"/>
  <c r="AD39" i="1"/>
  <c r="AK39" i="1" s="1"/>
  <c r="AL39" i="1" s="1"/>
  <c r="AD40" i="1"/>
  <c r="AK40" i="1" s="1"/>
  <c r="AL40" i="1" s="1"/>
  <c r="AD41" i="1"/>
  <c r="AK41" i="1" s="1"/>
  <c r="AL41" i="1" s="1"/>
  <c r="AD42" i="1"/>
  <c r="AK42" i="1" s="1"/>
  <c r="AL42" i="1" s="1"/>
  <c r="AD43" i="1"/>
  <c r="AK43" i="1" s="1"/>
  <c r="AL43" i="1" s="1"/>
  <c r="AD44" i="1"/>
  <c r="AK44" i="1" s="1"/>
  <c r="AL44" i="1" s="1"/>
  <c r="AD45" i="1"/>
  <c r="AK45" i="1" s="1"/>
  <c r="AL45" i="1" s="1"/>
  <c r="AD46" i="1"/>
  <c r="AK46" i="1" s="1"/>
  <c r="AL46" i="1" s="1"/>
  <c r="AD47" i="1"/>
  <c r="AK47" i="1" s="1"/>
  <c r="AL47" i="1" s="1"/>
  <c r="AD48" i="1"/>
  <c r="AK48" i="1" s="1"/>
  <c r="AL48" i="1" s="1"/>
  <c r="AD49" i="1"/>
  <c r="AK49" i="1" s="1"/>
  <c r="AL49" i="1" s="1"/>
  <c r="AD50" i="1"/>
  <c r="AK50" i="1" s="1"/>
  <c r="AL50" i="1" s="1"/>
  <c r="AD51" i="1"/>
  <c r="AK51" i="1" s="1"/>
  <c r="AL51" i="1" s="1"/>
  <c r="AD52" i="1"/>
  <c r="AK52" i="1" s="1"/>
  <c r="AL52" i="1" s="1"/>
  <c r="AD53" i="1"/>
  <c r="AK53" i="1" s="1"/>
  <c r="AL53" i="1" s="1"/>
  <c r="AD54" i="1"/>
  <c r="AK54" i="1" s="1"/>
  <c r="AL54" i="1" s="1"/>
  <c r="AD56" i="1"/>
  <c r="AK56" i="1" s="1"/>
  <c r="AL56" i="1" s="1"/>
  <c r="AD57" i="1"/>
  <c r="AK57" i="1" s="1"/>
  <c r="AL57" i="1" s="1"/>
  <c r="AD59" i="1"/>
  <c r="AK59" i="1" s="1"/>
  <c r="AL59" i="1" s="1"/>
  <c r="AD60" i="1"/>
  <c r="AK60" i="1" s="1"/>
  <c r="AL60" i="1" s="1"/>
  <c r="AD61" i="1"/>
  <c r="AK61" i="1" s="1"/>
  <c r="AL61" i="1" s="1"/>
  <c r="AD62" i="1"/>
  <c r="AK62" i="1" s="1"/>
  <c r="AL62" i="1" s="1"/>
  <c r="AD63" i="1"/>
  <c r="AK63" i="1" s="1"/>
  <c r="AL63" i="1" s="1"/>
  <c r="AD64" i="1"/>
  <c r="AK64" i="1" s="1"/>
  <c r="AL64" i="1" s="1"/>
  <c r="AD65" i="1"/>
  <c r="AK65" i="1" s="1"/>
  <c r="AL65" i="1" s="1"/>
  <c r="AD66" i="1"/>
  <c r="AK66" i="1" s="1"/>
  <c r="AL66" i="1" s="1"/>
  <c r="AD67" i="1"/>
  <c r="AK67" i="1" s="1"/>
  <c r="AL67" i="1" s="1"/>
  <c r="AD68" i="1"/>
  <c r="AK68" i="1" s="1"/>
  <c r="AL68" i="1" s="1"/>
  <c r="AD69" i="1"/>
  <c r="AK69" i="1" s="1"/>
  <c r="AL69" i="1" s="1"/>
  <c r="AD70" i="1"/>
  <c r="AK70" i="1" s="1"/>
  <c r="AL70" i="1" s="1"/>
  <c r="AD71" i="1"/>
  <c r="AK71" i="1" s="1"/>
  <c r="AL71" i="1" s="1"/>
  <c r="AD72" i="1"/>
  <c r="AK72" i="1" s="1"/>
  <c r="AL72" i="1" s="1"/>
  <c r="AD73" i="1"/>
  <c r="AK73" i="1" s="1"/>
  <c r="AL73" i="1" s="1"/>
  <c r="AD74" i="1"/>
  <c r="AK74" i="1" s="1"/>
  <c r="AL74" i="1" s="1"/>
  <c r="AD75" i="1"/>
  <c r="AK75" i="1" s="1"/>
  <c r="AL75" i="1" s="1"/>
  <c r="AD76" i="1"/>
  <c r="AK76" i="1" s="1"/>
  <c r="AL76" i="1" s="1"/>
  <c r="AD77" i="1"/>
  <c r="AK77" i="1" s="1"/>
  <c r="AL77" i="1" s="1"/>
  <c r="AD78" i="1"/>
  <c r="AK78" i="1" s="1"/>
  <c r="AL78" i="1" s="1"/>
  <c r="AD79" i="1"/>
  <c r="AK79" i="1" s="1"/>
  <c r="AL79" i="1" s="1"/>
  <c r="AD80" i="1"/>
  <c r="AK80" i="1" s="1"/>
  <c r="AL80" i="1" s="1"/>
  <c r="AD81" i="1"/>
  <c r="AK81" i="1" s="1"/>
  <c r="AL81" i="1" s="1"/>
  <c r="AD82" i="1"/>
  <c r="AK82" i="1" s="1"/>
  <c r="AL82" i="1" s="1"/>
  <c r="AD83" i="1"/>
  <c r="AK83" i="1" s="1"/>
  <c r="AL83" i="1" s="1"/>
  <c r="AD84" i="1"/>
  <c r="AK84" i="1" s="1"/>
  <c r="AL84" i="1" s="1"/>
  <c r="AD85" i="1"/>
  <c r="AK85" i="1" s="1"/>
  <c r="AL85" i="1" s="1"/>
  <c r="AD87" i="1"/>
  <c r="AK87" i="1" s="1"/>
  <c r="AL87" i="1" s="1"/>
  <c r="AD88" i="1"/>
  <c r="AK88" i="1" s="1"/>
  <c r="AL88" i="1" s="1"/>
  <c r="AD89" i="1"/>
  <c r="AK89" i="1" s="1"/>
  <c r="AL89" i="1" s="1"/>
  <c r="AD90" i="1"/>
  <c r="AK90" i="1" s="1"/>
  <c r="AL90" i="1" s="1"/>
  <c r="AD91" i="1"/>
  <c r="AK91" i="1" s="1"/>
  <c r="AL91" i="1" s="1"/>
  <c r="AD92" i="1"/>
  <c r="AK92" i="1" s="1"/>
  <c r="AL92" i="1" s="1"/>
  <c r="AD93" i="1"/>
  <c r="AK93" i="1" s="1"/>
  <c r="AL93" i="1" s="1"/>
  <c r="AD94" i="1"/>
  <c r="AK94" i="1" s="1"/>
  <c r="AL94" i="1" s="1"/>
  <c r="AD95" i="1"/>
  <c r="AK95" i="1" s="1"/>
  <c r="AL95" i="1" s="1"/>
  <c r="AD96" i="1"/>
  <c r="AK96" i="1" s="1"/>
  <c r="AL96" i="1" s="1"/>
  <c r="AD97" i="1"/>
  <c r="AK97" i="1" s="1"/>
  <c r="AL97" i="1" s="1"/>
  <c r="AD98" i="1"/>
  <c r="AK98" i="1" s="1"/>
  <c r="AL98" i="1" s="1"/>
  <c r="AD99" i="1"/>
  <c r="AK99" i="1" s="1"/>
  <c r="AL99" i="1" s="1"/>
  <c r="AD100" i="1"/>
  <c r="AK100" i="1" s="1"/>
  <c r="AL100" i="1" s="1"/>
  <c r="AD101" i="1"/>
  <c r="AK101" i="1" s="1"/>
  <c r="AL101" i="1" s="1"/>
  <c r="AD103" i="1"/>
  <c r="AK103" i="1" s="1"/>
  <c r="AL103" i="1" s="1"/>
  <c r="AD104" i="1"/>
  <c r="AK104" i="1" s="1"/>
  <c r="AL104" i="1" s="1"/>
  <c r="AD105" i="1"/>
  <c r="AK105" i="1" s="1"/>
  <c r="AL105" i="1" s="1"/>
  <c r="AD106" i="1"/>
  <c r="AK106" i="1" s="1"/>
  <c r="AL106" i="1" s="1"/>
  <c r="AD108" i="1"/>
  <c r="AK108" i="1" s="1"/>
  <c r="AL108" i="1" s="1"/>
  <c r="AD109" i="1"/>
  <c r="AK109" i="1" s="1"/>
  <c r="AL109" i="1" s="1"/>
  <c r="AD111" i="1"/>
  <c r="AK111" i="1" s="1"/>
  <c r="AL111" i="1" s="1"/>
  <c r="AD112" i="1"/>
  <c r="AK112" i="1" s="1"/>
  <c r="AL112" i="1" s="1"/>
  <c r="AD113" i="1"/>
  <c r="AK113" i="1" s="1"/>
  <c r="AL113" i="1" s="1"/>
  <c r="AD114" i="1"/>
  <c r="AK114" i="1" s="1"/>
  <c r="AL114" i="1" s="1"/>
  <c r="AD115" i="1"/>
  <c r="AK115" i="1" s="1"/>
  <c r="AL115" i="1" s="1"/>
  <c r="AD116" i="1"/>
  <c r="AK116" i="1" s="1"/>
  <c r="AL116" i="1" s="1"/>
  <c r="AD117" i="1"/>
  <c r="AK117" i="1" s="1"/>
  <c r="AL117" i="1" s="1"/>
  <c r="AD118" i="1"/>
  <c r="AK118" i="1" s="1"/>
  <c r="AL118" i="1" s="1"/>
  <c r="AD120" i="1"/>
  <c r="AK120" i="1" s="1"/>
  <c r="AL120" i="1" s="1"/>
  <c r="AD121" i="1"/>
  <c r="AK121" i="1" s="1"/>
  <c r="AL121" i="1" s="1"/>
  <c r="AD122" i="1"/>
  <c r="AK122" i="1" s="1"/>
  <c r="AL122" i="1" s="1"/>
  <c r="AD123" i="1"/>
  <c r="AK123" i="1" s="1"/>
  <c r="AL123" i="1" s="1"/>
  <c r="AD124" i="1"/>
  <c r="AK124" i="1" s="1"/>
  <c r="AL124" i="1" s="1"/>
  <c r="AD125" i="1"/>
  <c r="AK125" i="1" s="1"/>
  <c r="AL125" i="1" s="1"/>
  <c r="AD126" i="1"/>
  <c r="AK126" i="1" s="1"/>
  <c r="AL126" i="1" s="1"/>
  <c r="AD128" i="1"/>
  <c r="AK128" i="1" s="1"/>
  <c r="AL128" i="1" s="1"/>
  <c r="AD129" i="1"/>
  <c r="AK129" i="1" s="1"/>
  <c r="AL129" i="1" s="1"/>
  <c r="AD130" i="1"/>
  <c r="AK130" i="1" s="1"/>
  <c r="AL130" i="1" s="1"/>
  <c r="AD131" i="1"/>
  <c r="AK131" i="1" s="1"/>
  <c r="AL131" i="1" s="1"/>
  <c r="AD132" i="1"/>
  <c r="AK132" i="1" s="1"/>
  <c r="AL132" i="1" s="1"/>
  <c r="AD134" i="1"/>
  <c r="AK134" i="1" s="1"/>
  <c r="AL134" i="1" s="1"/>
  <c r="AD135" i="1"/>
  <c r="AK135" i="1" s="1"/>
  <c r="AL135" i="1" s="1"/>
  <c r="AD136" i="1"/>
  <c r="AK136" i="1" s="1"/>
  <c r="AL136" i="1" s="1"/>
  <c r="AD137" i="1"/>
  <c r="AK137" i="1" s="1"/>
  <c r="AL137" i="1" s="1"/>
  <c r="AD138" i="1"/>
  <c r="AK138" i="1" s="1"/>
  <c r="AL138" i="1" s="1"/>
  <c r="AD139" i="1"/>
  <c r="AK139" i="1" s="1"/>
  <c r="AL139" i="1" s="1"/>
  <c r="AD140" i="1"/>
  <c r="AK140" i="1" s="1"/>
  <c r="AL140" i="1" s="1"/>
  <c r="AD141" i="1"/>
  <c r="AK141" i="1" s="1"/>
  <c r="AL141" i="1" s="1"/>
  <c r="AD142" i="1"/>
  <c r="AK142" i="1" s="1"/>
  <c r="AL142" i="1" s="1"/>
  <c r="AD143" i="1"/>
  <c r="AK143" i="1" s="1"/>
  <c r="AL143" i="1" s="1"/>
  <c r="AD148" i="1"/>
  <c r="AK148" i="1" s="1"/>
  <c r="AL148" i="1" s="1"/>
  <c r="AD149" i="1"/>
  <c r="AK149" i="1" s="1"/>
  <c r="AL149" i="1" s="1"/>
  <c r="AD151" i="1"/>
  <c r="AK151" i="1" s="1"/>
  <c r="AL151" i="1" s="1"/>
  <c r="AD152" i="1"/>
  <c r="AK152" i="1" s="1"/>
  <c r="AL152" i="1" s="1"/>
  <c r="AD154" i="1"/>
  <c r="AK154" i="1" s="1"/>
  <c r="AL154" i="1" s="1"/>
  <c r="AD155" i="1"/>
  <c r="AK155" i="1" s="1"/>
  <c r="AL155" i="1" s="1"/>
  <c r="AD156" i="1"/>
  <c r="AK156" i="1" s="1"/>
  <c r="AL156" i="1" s="1"/>
  <c r="AD157" i="1"/>
  <c r="AK157" i="1" s="1"/>
  <c r="AL157" i="1" s="1"/>
  <c r="AD158" i="1"/>
  <c r="AK158" i="1" s="1"/>
  <c r="AL158" i="1" s="1"/>
  <c r="AD159" i="1"/>
  <c r="AK159" i="1" s="1"/>
  <c r="AL159" i="1" s="1"/>
  <c r="AD160" i="1"/>
  <c r="AK160" i="1" s="1"/>
  <c r="AL160" i="1" s="1"/>
  <c r="AD161" i="1"/>
  <c r="AK161" i="1" s="1"/>
  <c r="AL161" i="1" s="1"/>
  <c r="AD162" i="1"/>
  <c r="AK162" i="1" s="1"/>
  <c r="AL162" i="1" s="1"/>
  <c r="AD163" i="1"/>
  <c r="AK163" i="1" s="1"/>
  <c r="AL163" i="1" s="1"/>
  <c r="AD164" i="1"/>
  <c r="AK164" i="1" s="1"/>
  <c r="AL164" i="1" s="1"/>
  <c r="AD165" i="1"/>
  <c r="AK165" i="1" s="1"/>
  <c r="AL165" i="1" s="1"/>
  <c r="AD167" i="1"/>
  <c r="AK167" i="1" s="1"/>
  <c r="AL167" i="1" s="1"/>
  <c r="AD168" i="1"/>
  <c r="AK168" i="1" s="1"/>
  <c r="AL168" i="1" s="1"/>
  <c r="AD169" i="1"/>
  <c r="AK169" i="1" s="1"/>
  <c r="AL169" i="1" s="1"/>
  <c r="AD172" i="1"/>
  <c r="AK172" i="1" s="1"/>
  <c r="AL172" i="1" s="1"/>
  <c r="AD173" i="1"/>
  <c r="AK173" i="1" s="1"/>
  <c r="AL173" i="1" s="1"/>
  <c r="AD174" i="1"/>
  <c r="AK174" i="1" s="1"/>
  <c r="AL174" i="1" s="1"/>
  <c r="AD175" i="1"/>
  <c r="AK175" i="1" s="1"/>
  <c r="AL175" i="1" s="1"/>
  <c r="AD176" i="1"/>
  <c r="AK176" i="1" s="1"/>
  <c r="AL176" i="1" s="1"/>
  <c r="AD177" i="1"/>
  <c r="AK177" i="1" s="1"/>
  <c r="AL177" i="1" s="1"/>
  <c r="AD178" i="1"/>
  <c r="AK178" i="1" s="1"/>
  <c r="AL178" i="1" s="1"/>
  <c r="AD179" i="1"/>
  <c r="AK179" i="1" s="1"/>
  <c r="AL179" i="1" s="1"/>
  <c r="AD182" i="1"/>
  <c r="AK182" i="1" s="1"/>
  <c r="AL182" i="1" s="1"/>
  <c r="AD183" i="1"/>
  <c r="AK183" i="1" s="1"/>
  <c r="AL183" i="1" s="1"/>
  <c r="AD185" i="1"/>
  <c r="AK185" i="1" s="1"/>
  <c r="AL185" i="1" s="1"/>
  <c r="AD186" i="1"/>
  <c r="AK186" i="1" s="1"/>
  <c r="AL186" i="1" s="1"/>
  <c r="AD187" i="1"/>
  <c r="AK187" i="1" s="1"/>
  <c r="AL187" i="1" s="1"/>
  <c r="AD188" i="1"/>
  <c r="AK188" i="1" s="1"/>
  <c r="AL188" i="1" s="1"/>
  <c r="AD189" i="1"/>
  <c r="AK189" i="1" s="1"/>
  <c r="AL189" i="1" s="1"/>
  <c r="AD190" i="1"/>
  <c r="AK190" i="1" s="1"/>
  <c r="AL190" i="1" s="1"/>
  <c r="AD191" i="1"/>
  <c r="AK191" i="1" s="1"/>
  <c r="AL191" i="1" s="1"/>
  <c r="AD193" i="1"/>
  <c r="AK193" i="1" s="1"/>
  <c r="AL193" i="1" s="1"/>
  <c r="AD194" i="1"/>
  <c r="AK194" i="1" s="1"/>
  <c r="AL194" i="1" s="1"/>
  <c r="AD195" i="1"/>
  <c r="AK195" i="1" s="1"/>
  <c r="AL195" i="1" s="1"/>
  <c r="AD196" i="1"/>
  <c r="AK196" i="1" s="1"/>
  <c r="AL196" i="1" s="1"/>
  <c r="AD197" i="1"/>
  <c r="AK197" i="1" s="1"/>
  <c r="AL197" i="1" s="1"/>
  <c r="AD198" i="1"/>
  <c r="AK198" i="1" s="1"/>
  <c r="AL198" i="1" s="1"/>
  <c r="AD199" i="1"/>
  <c r="AK199" i="1" s="1"/>
  <c r="AL199" i="1" s="1"/>
  <c r="AD200" i="1"/>
  <c r="AK200" i="1" s="1"/>
  <c r="AL200" i="1" s="1"/>
  <c r="AD201" i="1"/>
  <c r="AK201" i="1" s="1"/>
  <c r="AL201" i="1" s="1"/>
  <c r="AD202" i="1"/>
  <c r="AK202" i="1" s="1"/>
  <c r="AL202" i="1" s="1"/>
  <c r="AD203" i="1"/>
  <c r="AK203" i="1" s="1"/>
  <c r="AL203" i="1" s="1"/>
  <c r="AD204" i="1"/>
  <c r="AK204" i="1" s="1"/>
  <c r="AL204" i="1" s="1"/>
  <c r="AD205" i="1"/>
  <c r="AK205" i="1" s="1"/>
  <c r="AL205" i="1" s="1"/>
  <c r="AD206" i="1"/>
  <c r="AK206" i="1" s="1"/>
  <c r="AL206" i="1" s="1"/>
  <c r="AD207" i="1"/>
  <c r="AK207" i="1" s="1"/>
  <c r="AL207" i="1" s="1"/>
  <c r="AD208" i="1"/>
  <c r="AK208" i="1" s="1"/>
  <c r="AL208" i="1" s="1"/>
  <c r="AD209" i="1"/>
  <c r="AK209" i="1" s="1"/>
  <c r="AL209" i="1" s="1"/>
  <c r="AD211" i="1"/>
  <c r="AK211" i="1" s="1"/>
  <c r="AL211" i="1" s="1"/>
  <c r="AD212" i="1"/>
  <c r="AK212" i="1" s="1"/>
  <c r="AL212" i="1" s="1"/>
  <c r="AD213" i="1"/>
  <c r="AK213" i="1" s="1"/>
  <c r="AL213" i="1" s="1"/>
  <c r="AD214" i="1"/>
  <c r="AK214" i="1" s="1"/>
  <c r="AL214" i="1" s="1"/>
  <c r="AD215" i="1"/>
  <c r="AK215" i="1" s="1"/>
  <c r="AL215" i="1" s="1"/>
  <c r="AD216" i="1"/>
  <c r="AK216" i="1" s="1"/>
  <c r="AL216" i="1" s="1"/>
  <c r="AD217" i="1"/>
  <c r="AK217" i="1" s="1"/>
  <c r="AL217" i="1" s="1"/>
  <c r="AD218" i="1"/>
  <c r="AK218" i="1" s="1"/>
  <c r="AL218" i="1" s="1"/>
  <c r="AD219" i="1"/>
  <c r="AK219" i="1" s="1"/>
  <c r="AL219" i="1" s="1"/>
  <c r="AD220" i="1"/>
  <c r="AK220" i="1" s="1"/>
  <c r="AL220" i="1" s="1"/>
  <c r="AD227" i="1"/>
  <c r="AK227" i="1" s="1"/>
  <c r="AL227" i="1" s="1"/>
  <c r="AD228" i="1"/>
  <c r="AK228" i="1" s="1"/>
  <c r="AL228" i="1" s="1"/>
  <c r="AD229" i="1"/>
  <c r="AK229" i="1" s="1"/>
  <c r="AL229" i="1" s="1"/>
  <c r="AD230" i="1"/>
  <c r="AK230" i="1" s="1"/>
  <c r="AL230" i="1" s="1"/>
  <c r="AD231" i="1"/>
  <c r="AK231" i="1" s="1"/>
  <c r="AL231" i="1" s="1"/>
  <c r="AD232" i="1"/>
  <c r="AK232" i="1" s="1"/>
  <c r="AL232" i="1" s="1"/>
  <c r="AD233" i="1"/>
  <c r="AK233" i="1" s="1"/>
  <c r="AL233" i="1" s="1"/>
  <c r="AD234" i="1"/>
  <c r="AK234" i="1" s="1"/>
  <c r="AL234" i="1" s="1"/>
  <c r="AD235" i="1"/>
  <c r="AK235" i="1" s="1"/>
  <c r="AL235" i="1" s="1"/>
  <c r="AD236" i="1"/>
  <c r="AK236" i="1" s="1"/>
  <c r="AL236" i="1" s="1"/>
  <c r="AD237" i="1"/>
  <c r="AK237" i="1" s="1"/>
  <c r="AL237" i="1" s="1"/>
  <c r="AD240" i="1"/>
  <c r="AK240" i="1" s="1"/>
  <c r="AL240" i="1" s="1"/>
  <c r="AD256" i="1"/>
  <c r="AK256" i="1" s="1"/>
  <c r="AL256" i="1" s="1"/>
  <c r="AD259" i="1"/>
  <c r="AK259" i="1" s="1"/>
  <c r="AL259" i="1" s="1"/>
  <c r="AD260" i="1"/>
  <c r="AK260" i="1" s="1"/>
  <c r="AL260" i="1" s="1"/>
  <c r="AD261" i="1"/>
  <c r="AK261" i="1" s="1"/>
  <c r="AL261" i="1" s="1"/>
  <c r="AD262" i="1"/>
  <c r="AK262" i="1" s="1"/>
  <c r="AL262" i="1" s="1"/>
  <c r="AD263" i="1"/>
  <c r="AK263" i="1" s="1"/>
  <c r="AL263" i="1" s="1"/>
  <c r="AD264" i="1"/>
  <c r="AK264" i="1" s="1"/>
  <c r="AL264" i="1" s="1"/>
  <c r="AD265" i="1"/>
  <c r="AK265" i="1" s="1"/>
  <c r="AL265" i="1" s="1"/>
  <c r="AD266" i="1"/>
  <c r="AK266" i="1" s="1"/>
  <c r="AL266" i="1" s="1"/>
  <c r="AD267" i="1"/>
  <c r="AK267" i="1" s="1"/>
  <c r="AL267" i="1" s="1"/>
  <c r="AD268" i="1"/>
  <c r="AK268" i="1" s="1"/>
  <c r="AL268" i="1" s="1"/>
  <c r="AD269" i="1"/>
  <c r="AK269" i="1" s="1"/>
  <c r="AL269" i="1" s="1"/>
  <c r="AD271" i="1"/>
  <c r="AK271" i="1" s="1"/>
  <c r="AL271" i="1" s="1"/>
  <c r="AD272" i="1"/>
  <c r="AK272" i="1" s="1"/>
  <c r="AL272" i="1" s="1"/>
  <c r="AD273" i="1"/>
  <c r="AK273" i="1" s="1"/>
  <c r="AL273" i="1" s="1"/>
  <c r="AD274" i="1"/>
  <c r="AK274" i="1" s="1"/>
  <c r="AL274" i="1" s="1"/>
  <c r="AD275" i="1"/>
  <c r="AK275" i="1" s="1"/>
  <c r="AL275" i="1" s="1"/>
  <c r="AD276" i="1"/>
  <c r="AK276" i="1" s="1"/>
  <c r="AL276" i="1" s="1"/>
  <c r="AD277" i="1"/>
  <c r="AK277" i="1" s="1"/>
  <c r="AL277" i="1" s="1"/>
  <c r="AD279" i="1"/>
  <c r="AK279" i="1" s="1"/>
  <c r="AL279" i="1" s="1"/>
  <c r="AD280" i="1"/>
  <c r="AK280" i="1" s="1"/>
  <c r="AL280" i="1" s="1"/>
  <c r="AD281" i="1"/>
  <c r="AK281" i="1" s="1"/>
  <c r="AL281" i="1" s="1"/>
  <c r="AD282" i="1"/>
  <c r="AK282" i="1" s="1"/>
  <c r="AL282" i="1" s="1"/>
  <c r="AD283" i="1"/>
  <c r="AK283" i="1" s="1"/>
  <c r="AL283" i="1" s="1"/>
  <c r="AD284" i="1"/>
  <c r="AK284" i="1" s="1"/>
  <c r="AL284" i="1" s="1"/>
  <c r="AD285" i="1"/>
  <c r="AK285" i="1" s="1"/>
  <c r="AL285" i="1" s="1"/>
  <c r="AD286" i="1"/>
  <c r="AK286" i="1" s="1"/>
  <c r="AL286" i="1" s="1"/>
  <c r="AD287" i="1"/>
  <c r="AK287" i="1" s="1"/>
  <c r="AL287" i="1" s="1"/>
  <c r="AD288" i="1"/>
  <c r="AK288" i="1" s="1"/>
  <c r="AL288" i="1" s="1"/>
  <c r="AD291" i="1"/>
  <c r="AK291" i="1" s="1"/>
  <c r="AL291" i="1" s="1"/>
  <c r="AD292" i="1"/>
  <c r="AK292" i="1" s="1"/>
  <c r="AL292" i="1" s="1"/>
  <c r="AD293" i="1"/>
  <c r="AK293" i="1" s="1"/>
  <c r="AL293" i="1" s="1"/>
  <c r="AD294" i="1"/>
  <c r="AK294" i="1" s="1"/>
  <c r="AL294" i="1" s="1"/>
  <c r="AD295" i="1"/>
  <c r="AK295" i="1" s="1"/>
  <c r="AL295" i="1" s="1"/>
  <c r="AD296" i="1"/>
  <c r="AK296" i="1" s="1"/>
  <c r="AL296" i="1" s="1"/>
  <c r="AD297" i="1"/>
  <c r="AK297" i="1" s="1"/>
  <c r="AL297" i="1" s="1"/>
  <c r="AD298" i="1"/>
  <c r="AK298" i="1" s="1"/>
  <c r="AL298" i="1" s="1"/>
  <c r="AD299" i="1"/>
  <c r="AK299" i="1" s="1"/>
  <c r="AL299" i="1" s="1"/>
  <c r="AD300" i="1"/>
  <c r="AK300" i="1" s="1"/>
  <c r="AL300" i="1" s="1"/>
  <c r="AD301" i="1"/>
  <c r="AK301" i="1" s="1"/>
  <c r="AL301" i="1" s="1"/>
  <c r="AD302" i="1"/>
  <c r="AK302" i="1" s="1"/>
  <c r="AL302" i="1" s="1"/>
  <c r="AD303" i="1"/>
  <c r="AK303" i="1" s="1"/>
  <c r="AL303" i="1" s="1"/>
  <c r="AD304" i="1"/>
  <c r="AK304" i="1" s="1"/>
  <c r="AL304" i="1" s="1"/>
  <c r="AD305" i="1"/>
  <c r="AK305" i="1" s="1"/>
  <c r="AL305" i="1" s="1"/>
  <c r="AD306" i="1"/>
  <c r="AK306" i="1" s="1"/>
  <c r="AL306" i="1" s="1"/>
  <c r="AD307" i="1"/>
  <c r="AK307" i="1" s="1"/>
  <c r="AL307" i="1" s="1"/>
  <c r="AD308" i="1"/>
  <c r="AK308" i="1" s="1"/>
  <c r="AL308" i="1" s="1"/>
  <c r="AD309" i="1"/>
  <c r="AK309" i="1" s="1"/>
  <c r="AL309" i="1" s="1"/>
  <c r="AD9" i="1"/>
  <c r="AK9" i="1" s="1"/>
  <c r="AL9" i="1" s="1"/>
  <c r="Z605" i="1" l="1"/>
  <c r="Z604" i="1"/>
  <c r="Z603" i="1"/>
  <c r="Z602" i="1"/>
  <c r="Z601" i="1"/>
  <c r="Z600" i="1"/>
  <c r="Z599" i="1"/>
  <c r="Z598" i="1"/>
  <c r="Z597" i="1"/>
  <c r="Z596" i="1"/>
  <c r="Z595" i="1"/>
  <c r="Z594" i="1"/>
  <c r="Z593" i="1"/>
  <c r="Z592" i="1"/>
  <c r="Z591" i="1"/>
  <c r="Z590" i="1"/>
  <c r="Z589" i="1"/>
  <c r="Z588" i="1"/>
  <c r="Z587" i="1"/>
  <c r="Z586" i="1"/>
  <c r="Z585" i="1"/>
  <c r="Z584" i="1"/>
  <c r="Z583" i="1"/>
  <c r="Z582" i="1"/>
  <c r="Z581" i="1"/>
  <c r="Z580" i="1"/>
  <c r="Z579" i="1"/>
  <c r="Z578" i="1"/>
  <c r="Z577" i="1"/>
  <c r="Z576" i="1"/>
  <c r="Z575" i="1"/>
  <c r="Z574" i="1"/>
  <c r="Z573" i="1"/>
  <c r="Z572" i="1"/>
  <c r="Z571" i="1"/>
  <c r="Z570" i="1"/>
  <c r="Z569" i="1"/>
  <c r="Z568" i="1"/>
  <c r="Z567" i="1"/>
  <c r="Z566" i="1"/>
  <c r="Z565" i="1"/>
  <c r="Z564" i="1"/>
  <c r="Z563" i="1"/>
  <c r="Z562" i="1"/>
  <c r="Z561" i="1"/>
  <c r="Z560" i="1"/>
  <c r="Z559" i="1"/>
  <c r="Z558" i="1"/>
  <c r="Z557" i="1"/>
  <c r="Z556" i="1"/>
  <c r="Z555" i="1"/>
  <c r="Z554" i="1"/>
  <c r="Z553" i="1"/>
  <c r="Z552" i="1"/>
  <c r="Z551" i="1"/>
  <c r="Z550" i="1"/>
  <c r="Z549" i="1"/>
  <c r="Z548" i="1"/>
  <c r="Z547" i="1"/>
  <c r="Z546" i="1"/>
  <c r="Z545" i="1"/>
  <c r="Z544" i="1"/>
  <c r="Z543" i="1"/>
  <c r="Z542" i="1"/>
  <c r="Z541" i="1"/>
  <c r="Z540" i="1"/>
  <c r="Z539" i="1"/>
  <c r="Z538" i="1"/>
  <c r="Z537" i="1"/>
  <c r="Z536" i="1"/>
  <c r="Z535" i="1"/>
  <c r="Z534" i="1"/>
  <c r="Z533" i="1"/>
  <c r="Z532" i="1"/>
  <c r="Z531" i="1"/>
  <c r="Z530" i="1"/>
  <c r="Z529" i="1"/>
  <c r="Z528" i="1"/>
  <c r="Z527" i="1"/>
  <c r="Z526" i="1"/>
  <c r="Z525" i="1"/>
  <c r="Z524" i="1"/>
  <c r="Z523" i="1"/>
  <c r="Z522" i="1"/>
  <c r="Z521" i="1"/>
  <c r="Z520" i="1"/>
  <c r="Z519" i="1"/>
  <c r="Z518" i="1"/>
  <c r="Z517" i="1"/>
  <c r="Z516" i="1"/>
  <c r="Z515" i="1"/>
  <c r="Z514" i="1"/>
  <c r="Z513" i="1"/>
  <c r="Z512" i="1"/>
  <c r="Z511" i="1"/>
  <c r="Z510" i="1"/>
  <c r="Z509" i="1"/>
  <c r="Z508" i="1"/>
  <c r="Z507" i="1"/>
  <c r="Z506" i="1"/>
  <c r="Z505" i="1"/>
  <c r="Z504" i="1"/>
  <c r="Z503" i="1"/>
  <c r="Z502" i="1"/>
  <c r="Z501" i="1"/>
  <c r="Z500" i="1"/>
  <c r="Z499" i="1"/>
  <c r="Z498" i="1"/>
  <c r="Z497" i="1"/>
  <c r="Z496" i="1"/>
  <c r="Z495" i="1"/>
  <c r="Z494" i="1"/>
  <c r="Z493" i="1"/>
  <c r="Z492" i="1"/>
  <c r="Z491" i="1"/>
  <c r="Z490" i="1"/>
  <c r="Z489" i="1"/>
  <c r="Z488" i="1"/>
  <c r="Z487" i="1"/>
  <c r="Z486" i="1"/>
  <c r="Z485" i="1"/>
  <c r="Z484" i="1"/>
  <c r="Z483" i="1"/>
  <c r="Z482" i="1"/>
  <c r="Z481" i="1"/>
  <c r="Z480" i="1"/>
  <c r="Z479" i="1"/>
  <c r="Z478" i="1"/>
  <c r="Z477" i="1"/>
  <c r="Z476" i="1"/>
  <c r="Z475" i="1"/>
  <c r="Z474" i="1"/>
  <c r="Z473" i="1"/>
  <c r="Z472" i="1"/>
  <c r="Z471" i="1"/>
  <c r="Z470" i="1"/>
  <c r="Z469" i="1"/>
  <c r="Z468" i="1"/>
  <c r="Z467" i="1"/>
  <c r="Z466" i="1"/>
  <c r="Z465" i="1"/>
  <c r="Z464" i="1"/>
  <c r="Z463" i="1"/>
  <c r="Z462" i="1"/>
  <c r="Z461" i="1"/>
  <c r="Z460" i="1"/>
  <c r="Z459" i="1"/>
  <c r="Z458" i="1"/>
  <c r="Z457" i="1"/>
  <c r="Z456" i="1"/>
  <c r="Z455" i="1"/>
  <c r="Z454" i="1"/>
  <c r="Z453" i="1"/>
  <c r="Z452" i="1"/>
  <c r="Z451" i="1"/>
  <c r="Z450" i="1"/>
  <c r="Z449" i="1"/>
  <c r="Z448" i="1"/>
  <c r="Z447" i="1"/>
  <c r="Z446" i="1"/>
  <c r="Z445" i="1"/>
  <c r="Z444" i="1"/>
  <c r="Z443" i="1"/>
  <c r="Z442" i="1"/>
  <c r="Z441" i="1"/>
  <c r="Z440" i="1"/>
  <c r="Z439" i="1"/>
  <c r="Z438" i="1"/>
  <c r="Z437" i="1"/>
  <c r="Z436" i="1"/>
  <c r="Z435" i="1"/>
  <c r="Z434" i="1"/>
  <c r="Z433" i="1"/>
  <c r="Z432" i="1"/>
  <c r="Z431" i="1"/>
  <c r="Z430" i="1"/>
  <c r="Z429" i="1"/>
  <c r="Z428" i="1"/>
  <c r="Z427" i="1"/>
  <c r="Z426" i="1"/>
  <c r="Z425" i="1"/>
  <c r="Z424" i="1"/>
  <c r="Z423" i="1"/>
  <c r="Z422" i="1"/>
  <c r="Z421" i="1"/>
  <c r="Z420" i="1"/>
  <c r="Z419" i="1"/>
  <c r="Z418" i="1"/>
  <c r="Z417" i="1"/>
  <c r="Z416" i="1"/>
  <c r="Z415" i="1"/>
  <c r="Z414" i="1"/>
  <c r="Z413" i="1"/>
  <c r="Z412" i="1"/>
  <c r="Z411" i="1"/>
  <c r="Z410" i="1"/>
  <c r="Z409" i="1"/>
  <c r="Z408" i="1"/>
  <c r="Z407" i="1"/>
  <c r="Z406" i="1"/>
  <c r="Z405" i="1"/>
  <c r="Z404" i="1"/>
  <c r="Z403" i="1"/>
  <c r="Z402" i="1"/>
  <c r="Z401" i="1"/>
  <c r="Z400" i="1"/>
  <c r="Z399" i="1"/>
  <c r="Z398" i="1"/>
  <c r="Z397" i="1"/>
  <c r="Z396" i="1"/>
  <c r="Z395" i="1"/>
  <c r="Z394" i="1"/>
  <c r="Z393" i="1"/>
  <c r="Z392" i="1"/>
  <c r="Z391" i="1"/>
  <c r="Z390" i="1"/>
  <c r="Z389" i="1"/>
  <c r="Z388" i="1"/>
  <c r="Z387" i="1"/>
  <c r="Z386" i="1"/>
  <c r="Z385" i="1"/>
  <c r="Z384" i="1"/>
  <c r="Z383" i="1"/>
  <c r="Z382" i="1"/>
  <c r="Z381" i="1"/>
  <c r="Z380" i="1"/>
  <c r="Z379" i="1"/>
  <c r="Z378" i="1"/>
  <c r="Z377" i="1"/>
  <c r="Z376" i="1"/>
  <c r="Z375" i="1"/>
  <c r="Z374" i="1"/>
  <c r="Z373" i="1"/>
  <c r="Z372" i="1"/>
  <c r="Z371" i="1"/>
  <c r="Z370" i="1"/>
  <c r="Z369" i="1"/>
  <c r="Z368" i="1"/>
  <c r="Z367" i="1"/>
  <c r="Z366" i="1"/>
  <c r="Z365" i="1"/>
  <c r="Z364" i="1"/>
  <c r="Z363" i="1"/>
  <c r="Z362" i="1"/>
  <c r="Z361" i="1"/>
  <c r="Z360" i="1"/>
  <c r="Z359" i="1"/>
  <c r="Z358" i="1"/>
  <c r="Z357" i="1"/>
  <c r="Z356" i="1"/>
  <c r="Z355" i="1"/>
  <c r="Z354" i="1"/>
  <c r="Z353" i="1"/>
  <c r="Z352" i="1"/>
  <c r="Z351" i="1"/>
  <c r="Z350" i="1"/>
  <c r="Z349" i="1"/>
  <c r="Z348" i="1"/>
  <c r="Z347" i="1"/>
  <c r="Z346" i="1"/>
  <c r="Z345" i="1"/>
  <c r="Z344" i="1"/>
  <c r="Z343" i="1"/>
  <c r="Z342" i="1"/>
  <c r="Z341" i="1"/>
  <c r="Z340" i="1"/>
  <c r="Z339" i="1"/>
  <c r="Z338" i="1"/>
  <c r="Z337" i="1"/>
  <c r="Z336" i="1"/>
  <c r="Z335" i="1"/>
  <c r="Z334" i="1"/>
  <c r="Z333" i="1"/>
  <c r="Z332" i="1"/>
  <c r="Z331" i="1"/>
  <c r="Z330" i="1"/>
  <c r="Z329" i="1"/>
  <c r="Z328" i="1"/>
  <c r="Z327" i="1"/>
  <c r="Z326" i="1"/>
  <c r="Z325" i="1"/>
  <c r="Z324" i="1"/>
  <c r="Z323" i="1"/>
  <c r="Z322" i="1"/>
  <c r="Z321" i="1"/>
  <c r="Z320" i="1"/>
  <c r="Z319" i="1"/>
  <c r="Z318" i="1"/>
  <c r="Z317" i="1"/>
  <c r="Z316" i="1"/>
  <c r="Z315" i="1"/>
  <c r="Z314" i="1"/>
  <c r="Z313" i="1"/>
  <c r="Z312" i="1"/>
  <c r="Z311" i="1"/>
  <c r="Z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310"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311" i="1"/>
  <c r="R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310"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F605" i="1"/>
  <c r="H605" i="1" s="1"/>
  <c r="F604" i="1"/>
  <c r="H604" i="1" s="1"/>
  <c r="F603" i="1"/>
  <c r="H603" i="1" s="1"/>
  <c r="F602" i="1"/>
  <c r="H602" i="1" s="1"/>
  <c r="F601" i="1"/>
  <c r="H601" i="1" s="1"/>
  <c r="F600" i="1"/>
  <c r="H600" i="1" s="1"/>
  <c r="F599" i="1"/>
  <c r="H599" i="1" s="1"/>
  <c r="F598" i="1"/>
  <c r="H598" i="1" s="1"/>
  <c r="F597" i="1"/>
  <c r="H597" i="1" s="1"/>
  <c r="F596" i="1"/>
  <c r="H596" i="1" s="1"/>
  <c r="F595" i="1"/>
  <c r="H595" i="1" s="1"/>
  <c r="F594" i="1"/>
  <c r="H594" i="1" s="1"/>
  <c r="F593" i="1"/>
  <c r="H593" i="1" s="1"/>
  <c r="F592" i="1"/>
  <c r="H592" i="1" s="1"/>
  <c r="F591" i="1"/>
  <c r="H591" i="1" s="1"/>
  <c r="F590" i="1"/>
  <c r="H590" i="1" s="1"/>
  <c r="F589" i="1"/>
  <c r="H589" i="1" s="1"/>
  <c r="F588" i="1"/>
  <c r="H588" i="1" s="1"/>
  <c r="F587" i="1"/>
  <c r="H587" i="1" s="1"/>
  <c r="F586" i="1"/>
  <c r="H586" i="1" s="1"/>
  <c r="F585" i="1"/>
  <c r="H585" i="1" s="1"/>
  <c r="F584" i="1"/>
  <c r="H584" i="1" s="1"/>
  <c r="F583" i="1"/>
  <c r="H583" i="1" s="1"/>
  <c r="F582" i="1"/>
  <c r="H582" i="1" s="1"/>
  <c r="F581" i="1"/>
  <c r="H581" i="1" s="1"/>
  <c r="F580" i="1"/>
  <c r="H580" i="1" s="1"/>
  <c r="F579" i="1"/>
  <c r="H579" i="1" s="1"/>
  <c r="F578" i="1"/>
  <c r="H578" i="1" s="1"/>
  <c r="F577" i="1"/>
  <c r="H577" i="1" s="1"/>
  <c r="F576" i="1"/>
  <c r="H576" i="1" s="1"/>
  <c r="F575" i="1"/>
  <c r="H575" i="1" s="1"/>
  <c r="F574" i="1"/>
  <c r="H574" i="1" s="1"/>
  <c r="F573" i="1"/>
  <c r="H573" i="1" s="1"/>
  <c r="F572" i="1"/>
  <c r="H572" i="1" s="1"/>
  <c r="F571" i="1"/>
  <c r="H571" i="1" s="1"/>
  <c r="F570" i="1"/>
  <c r="H570" i="1" s="1"/>
  <c r="F569" i="1"/>
  <c r="H569" i="1" s="1"/>
  <c r="F568" i="1"/>
  <c r="H568" i="1" s="1"/>
  <c r="F567" i="1"/>
  <c r="H567" i="1" s="1"/>
  <c r="F566" i="1"/>
  <c r="H566" i="1" s="1"/>
  <c r="F565" i="1"/>
  <c r="H565" i="1" s="1"/>
  <c r="F564" i="1"/>
  <c r="H564" i="1" s="1"/>
  <c r="F563" i="1"/>
  <c r="H563" i="1" s="1"/>
  <c r="F562" i="1"/>
  <c r="H562" i="1" s="1"/>
  <c r="F561" i="1"/>
  <c r="H561" i="1" s="1"/>
  <c r="F560" i="1"/>
  <c r="H560" i="1" s="1"/>
  <c r="F559" i="1"/>
  <c r="H559" i="1" s="1"/>
  <c r="F558" i="1"/>
  <c r="H558" i="1" s="1"/>
  <c r="F557" i="1"/>
  <c r="H557" i="1" s="1"/>
  <c r="F556" i="1"/>
  <c r="H556" i="1" s="1"/>
  <c r="F555" i="1"/>
  <c r="H555" i="1" s="1"/>
  <c r="F554" i="1"/>
  <c r="H554" i="1" s="1"/>
  <c r="F553" i="1"/>
  <c r="H553" i="1" s="1"/>
  <c r="F552" i="1"/>
  <c r="H552" i="1" s="1"/>
  <c r="F551" i="1"/>
  <c r="H551" i="1" s="1"/>
  <c r="F550" i="1"/>
  <c r="H550" i="1" s="1"/>
  <c r="F549" i="1"/>
  <c r="H549" i="1" s="1"/>
  <c r="F548" i="1"/>
  <c r="H548" i="1" s="1"/>
  <c r="F547" i="1"/>
  <c r="H547" i="1" s="1"/>
  <c r="F546" i="1"/>
  <c r="H546" i="1" s="1"/>
  <c r="F545" i="1"/>
  <c r="H545" i="1" s="1"/>
  <c r="F544" i="1"/>
  <c r="H544" i="1" s="1"/>
  <c r="F543" i="1"/>
  <c r="H543" i="1" s="1"/>
  <c r="F542" i="1"/>
  <c r="H542" i="1" s="1"/>
  <c r="F541" i="1"/>
  <c r="H541" i="1" s="1"/>
  <c r="F540" i="1"/>
  <c r="H540" i="1" s="1"/>
  <c r="F539" i="1"/>
  <c r="H539" i="1" s="1"/>
  <c r="F538" i="1"/>
  <c r="H538" i="1" s="1"/>
  <c r="F537" i="1"/>
  <c r="H537" i="1" s="1"/>
  <c r="F536" i="1"/>
  <c r="H536" i="1" s="1"/>
  <c r="F535" i="1"/>
  <c r="H535" i="1" s="1"/>
  <c r="F534" i="1"/>
  <c r="H534" i="1" s="1"/>
  <c r="F533" i="1"/>
  <c r="H533" i="1" s="1"/>
  <c r="F532" i="1"/>
  <c r="H532" i="1" s="1"/>
  <c r="F531" i="1"/>
  <c r="H531" i="1" s="1"/>
  <c r="F530" i="1"/>
  <c r="H530" i="1" s="1"/>
  <c r="F529" i="1"/>
  <c r="H529" i="1" s="1"/>
  <c r="F528" i="1"/>
  <c r="H528" i="1" s="1"/>
  <c r="F527" i="1"/>
  <c r="H527" i="1" s="1"/>
  <c r="F526" i="1"/>
  <c r="H526" i="1" s="1"/>
  <c r="F525" i="1"/>
  <c r="H525" i="1" s="1"/>
  <c r="F524" i="1"/>
  <c r="H524" i="1" s="1"/>
  <c r="F523" i="1"/>
  <c r="H523" i="1" s="1"/>
  <c r="F522" i="1"/>
  <c r="H522" i="1" s="1"/>
  <c r="F521" i="1"/>
  <c r="H521" i="1" s="1"/>
  <c r="F520" i="1"/>
  <c r="H520" i="1" s="1"/>
  <c r="F519" i="1"/>
  <c r="H519" i="1" s="1"/>
  <c r="F518" i="1"/>
  <c r="H518" i="1" s="1"/>
  <c r="F517" i="1"/>
  <c r="H517" i="1" s="1"/>
  <c r="F516" i="1"/>
  <c r="H516" i="1" s="1"/>
  <c r="F515" i="1"/>
  <c r="H515" i="1" s="1"/>
  <c r="F514" i="1"/>
  <c r="H514" i="1" s="1"/>
  <c r="F513" i="1"/>
  <c r="H513" i="1" s="1"/>
  <c r="F512" i="1"/>
  <c r="H512" i="1" s="1"/>
  <c r="F511" i="1"/>
  <c r="H511" i="1" s="1"/>
  <c r="F510" i="1"/>
  <c r="H510" i="1" s="1"/>
  <c r="F509" i="1"/>
  <c r="H509" i="1" s="1"/>
  <c r="F508" i="1"/>
  <c r="H508" i="1" s="1"/>
  <c r="F507" i="1"/>
  <c r="H507" i="1" s="1"/>
  <c r="F506" i="1"/>
  <c r="H506" i="1" s="1"/>
  <c r="F505" i="1"/>
  <c r="H505" i="1" s="1"/>
  <c r="F504" i="1"/>
  <c r="H504" i="1" s="1"/>
  <c r="F503" i="1"/>
  <c r="H503" i="1" s="1"/>
  <c r="F502" i="1"/>
  <c r="H502" i="1" s="1"/>
  <c r="F501" i="1"/>
  <c r="H501" i="1" s="1"/>
  <c r="F500" i="1"/>
  <c r="H500" i="1" s="1"/>
  <c r="F499" i="1"/>
  <c r="H499" i="1" s="1"/>
  <c r="F498" i="1"/>
  <c r="H498" i="1" s="1"/>
  <c r="F497" i="1"/>
  <c r="H497" i="1" s="1"/>
  <c r="F496" i="1"/>
  <c r="H496" i="1" s="1"/>
  <c r="F495" i="1"/>
  <c r="H495" i="1" s="1"/>
  <c r="F494" i="1"/>
  <c r="H494" i="1" s="1"/>
  <c r="F493" i="1"/>
  <c r="H493" i="1" s="1"/>
  <c r="F492" i="1"/>
  <c r="H492" i="1" s="1"/>
  <c r="F491" i="1"/>
  <c r="H491" i="1" s="1"/>
  <c r="F490" i="1"/>
  <c r="H490" i="1" s="1"/>
  <c r="F489" i="1"/>
  <c r="H489" i="1" s="1"/>
  <c r="F488" i="1"/>
  <c r="H488" i="1" s="1"/>
  <c r="F487" i="1"/>
  <c r="H487" i="1" s="1"/>
  <c r="F486" i="1"/>
  <c r="H486" i="1" s="1"/>
  <c r="F485" i="1"/>
  <c r="H485" i="1" s="1"/>
  <c r="F484" i="1"/>
  <c r="H484" i="1" s="1"/>
  <c r="F483" i="1"/>
  <c r="H483" i="1" s="1"/>
  <c r="F482" i="1"/>
  <c r="H482" i="1" s="1"/>
  <c r="F481" i="1"/>
  <c r="H481" i="1" s="1"/>
  <c r="F480" i="1"/>
  <c r="H480" i="1" s="1"/>
  <c r="F479" i="1"/>
  <c r="H479" i="1" s="1"/>
  <c r="F478" i="1"/>
  <c r="H478" i="1" s="1"/>
  <c r="F477" i="1"/>
  <c r="H477" i="1" s="1"/>
  <c r="F476" i="1"/>
  <c r="H476" i="1" s="1"/>
  <c r="F475" i="1"/>
  <c r="H475" i="1" s="1"/>
  <c r="F474" i="1"/>
  <c r="H474" i="1" s="1"/>
  <c r="F473" i="1"/>
  <c r="H473" i="1" s="1"/>
  <c r="F472" i="1"/>
  <c r="H472" i="1" s="1"/>
  <c r="F471" i="1"/>
  <c r="H471" i="1" s="1"/>
  <c r="F470" i="1"/>
  <c r="H470" i="1" s="1"/>
  <c r="F469" i="1"/>
  <c r="H469" i="1" s="1"/>
  <c r="F468" i="1"/>
  <c r="H468" i="1" s="1"/>
  <c r="F467" i="1"/>
  <c r="H467" i="1" s="1"/>
  <c r="F466" i="1"/>
  <c r="H466" i="1" s="1"/>
  <c r="F465" i="1"/>
  <c r="H465" i="1" s="1"/>
  <c r="F464" i="1"/>
  <c r="H464" i="1" s="1"/>
  <c r="F463" i="1"/>
  <c r="H463" i="1" s="1"/>
  <c r="F462" i="1"/>
  <c r="H462" i="1" s="1"/>
  <c r="F461" i="1"/>
  <c r="H461" i="1" s="1"/>
  <c r="F460" i="1"/>
  <c r="H460" i="1" s="1"/>
  <c r="F459" i="1"/>
  <c r="H459" i="1" s="1"/>
  <c r="F458" i="1"/>
  <c r="H458" i="1" s="1"/>
  <c r="F457" i="1"/>
  <c r="H457" i="1" s="1"/>
  <c r="F456" i="1"/>
  <c r="H456" i="1" s="1"/>
  <c r="F455" i="1"/>
  <c r="H455" i="1" s="1"/>
  <c r="F454" i="1"/>
  <c r="H454" i="1" s="1"/>
  <c r="F453" i="1"/>
  <c r="H453" i="1" s="1"/>
  <c r="F452" i="1"/>
  <c r="H452" i="1" s="1"/>
  <c r="F451" i="1"/>
  <c r="H451" i="1" s="1"/>
  <c r="F450" i="1"/>
  <c r="H450" i="1" s="1"/>
  <c r="F449" i="1"/>
  <c r="H449" i="1" s="1"/>
  <c r="F448" i="1"/>
  <c r="H448" i="1" s="1"/>
  <c r="F447" i="1"/>
  <c r="H447" i="1" s="1"/>
  <c r="F446" i="1"/>
  <c r="H446" i="1" s="1"/>
  <c r="F445" i="1"/>
  <c r="H445" i="1" s="1"/>
  <c r="F444" i="1"/>
  <c r="H444" i="1" s="1"/>
  <c r="F443" i="1"/>
  <c r="H443" i="1" s="1"/>
  <c r="F442" i="1"/>
  <c r="H442" i="1" s="1"/>
  <c r="F441" i="1"/>
  <c r="H441" i="1" s="1"/>
  <c r="F440" i="1"/>
  <c r="H440" i="1" s="1"/>
  <c r="F439" i="1"/>
  <c r="H439" i="1" s="1"/>
  <c r="F438" i="1"/>
  <c r="H438" i="1" s="1"/>
  <c r="F437" i="1"/>
  <c r="H437" i="1" s="1"/>
  <c r="F436" i="1"/>
  <c r="H436" i="1" s="1"/>
  <c r="F435" i="1"/>
  <c r="H435" i="1" s="1"/>
  <c r="F434" i="1"/>
  <c r="H434" i="1" s="1"/>
  <c r="F433" i="1"/>
  <c r="H433" i="1" s="1"/>
  <c r="F432" i="1"/>
  <c r="H432" i="1" s="1"/>
  <c r="F431" i="1"/>
  <c r="H431" i="1" s="1"/>
  <c r="F430" i="1"/>
  <c r="H430" i="1" s="1"/>
  <c r="F429" i="1"/>
  <c r="H429" i="1" s="1"/>
  <c r="F428" i="1"/>
  <c r="H428" i="1" s="1"/>
  <c r="F427" i="1"/>
  <c r="H427" i="1" s="1"/>
  <c r="F426" i="1"/>
  <c r="H426" i="1" s="1"/>
  <c r="F425" i="1"/>
  <c r="H425" i="1" s="1"/>
  <c r="F424" i="1"/>
  <c r="H424" i="1" s="1"/>
  <c r="F423" i="1"/>
  <c r="H423" i="1" s="1"/>
  <c r="F422" i="1"/>
  <c r="H422" i="1" s="1"/>
  <c r="F421" i="1"/>
  <c r="H421" i="1" s="1"/>
  <c r="F420" i="1"/>
  <c r="H420" i="1" s="1"/>
  <c r="F419" i="1"/>
  <c r="H419" i="1" s="1"/>
  <c r="F418" i="1"/>
  <c r="H418" i="1" s="1"/>
  <c r="F417" i="1"/>
  <c r="H417" i="1" s="1"/>
  <c r="F416" i="1"/>
  <c r="H416" i="1" s="1"/>
  <c r="F415" i="1"/>
  <c r="H415" i="1" s="1"/>
  <c r="F414" i="1"/>
  <c r="H414" i="1" s="1"/>
  <c r="F413" i="1"/>
  <c r="H413" i="1" s="1"/>
  <c r="F412" i="1"/>
  <c r="H412" i="1" s="1"/>
  <c r="F411" i="1"/>
  <c r="H411" i="1" s="1"/>
  <c r="F410" i="1"/>
  <c r="H410" i="1" s="1"/>
  <c r="F409" i="1"/>
  <c r="H409" i="1" s="1"/>
  <c r="F408" i="1"/>
  <c r="H408" i="1" s="1"/>
  <c r="F407" i="1"/>
  <c r="H407" i="1" s="1"/>
  <c r="F406" i="1"/>
  <c r="H406" i="1" s="1"/>
  <c r="F405" i="1"/>
  <c r="H405" i="1" s="1"/>
  <c r="F404" i="1"/>
  <c r="H404" i="1" s="1"/>
  <c r="F403" i="1"/>
  <c r="H403" i="1" s="1"/>
  <c r="F402" i="1"/>
  <c r="H402" i="1" s="1"/>
  <c r="F401" i="1"/>
  <c r="H401" i="1" s="1"/>
  <c r="F400" i="1"/>
  <c r="H400" i="1" s="1"/>
  <c r="F399" i="1"/>
  <c r="H399" i="1" s="1"/>
  <c r="F398" i="1"/>
  <c r="H398" i="1" s="1"/>
  <c r="F397" i="1"/>
  <c r="H397" i="1" s="1"/>
  <c r="F396" i="1"/>
  <c r="H396" i="1" s="1"/>
  <c r="F395" i="1"/>
  <c r="H395" i="1" s="1"/>
  <c r="F394" i="1"/>
  <c r="H394" i="1" s="1"/>
  <c r="F393" i="1"/>
  <c r="H393" i="1" s="1"/>
  <c r="F392" i="1"/>
  <c r="H392" i="1" s="1"/>
  <c r="F391" i="1"/>
  <c r="H391" i="1" s="1"/>
  <c r="F390" i="1"/>
  <c r="H390" i="1" s="1"/>
  <c r="F389" i="1"/>
  <c r="H389" i="1" s="1"/>
  <c r="F388" i="1"/>
  <c r="H388" i="1" s="1"/>
  <c r="F387" i="1"/>
  <c r="H387" i="1" s="1"/>
  <c r="F386" i="1"/>
  <c r="H386" i="1" s="1"/>
  <c r="F385" i="1"/>
  <c r="H385" i="1" s="1"/>
  <c r="F384" i="1"/>
  <c r="H384" i="1" s="1"/>
  <c r="F383" i="1"/>
  <c r="H383" i="1" s="1"/>
  <c r="F382" i="1"/>
  <c r="H382" i="1" s="1"/>
  <c r="F381" i="1"/>
  <c r="H381" i="1" s="1"/>
  <c r="F380" i="1"/>
  <c r="H380" i="1" s="1"/>
  <c r="F379" i="1"/>
  <c r="H379" i="1" s="1"/>
  <c r="F378" i="1"/>
  <c r="H378" i="1" s="1"/>
  <c r="F377" i="1"/>
  <c r="H377" i="1" s="1"/>
  <c r="F376" i="1"/>
  <c r="H376" i="1" s="1"/>
  <c r="F375" i="1"/>
  <c r="H375" i="1" s="1"/>
  <c r="F374" i="1"/>
  <c r="H374" i="1" s="1"/>
  <c r="F373" i="1"/>
  <c r="H373" i="1" s="1"/>
  <c r="F372" i="1"/>
  <c r="H372" i="1" s="1"/>
  <c r="F371" i="1"/>
  <c r="H371" i="1" s="1"/>
  <c r="F370" i="1"/>
  <c r="H370" i="1" s="1"/>
  <c r="F369" i="1"/>
  <c r="H369" i="1" s="1"/>
  <c r="F368" i="1"/>
  <c r="H368" i="1" s="1"/>
  <c r="F367" i="1"/>
  <c r="H367" i="1" s="1"/>
  <c r="F366" i="1"/>
  <c r="H366" i="1" s="1"/>
  <c r="F365" i="1"/>
  <c r="H365" i="1" s="1"/>
  <c r="F364" i="1"/>
  <c r="H364" i="1" s="1"/>
  <c r="F363" i="1"/>
  <c r="H363" i="1" s="1"/>
  <c r="F362" i="1"/>
  <c r="H362" i="1" s="1"/>
  <c r="F361" i="1"/>
  <c r="H361" i="1" s="1"/>
  <c r="F360" i="1"/>
  <c r="H360" i="1" s="1"/>
  <c r="F359" i="1"/>
  <c r="H359" i="1" s="1"/>
  <c r="F358" i="1"/>
  <c r="H358" i="1" s="1"/>
  <c r="F357" i="1"/>
  <c r="H357" i="1" s="1"/>
  <c r="F356" i="1"/>
  <c r="H356" i="1" s="1"/>
  <c r="F355" i="1"/>
  <c r="H355" i="1" s="1"/>
  <c r="F354" i="1"/>
  <c r="H354" i="1" s="1"/>
  <c r="F353" i="1"/>
  <c r="H353" i="1" s="1"/>
  <c r="F352" i="1"/>
  <c r="H352" i="1" s="1"/>
  <c r="F351" i="1"/>
  <c r="H351" i="1" s="1"/>
  <c r="F350" i="1"/>
  <c r="H350" i="1" s="1"/>
  <c r="F349" i="1"/>
  <c r="H349" i="1" s="1"/>
  <c r="F348" i="1"/>
  <c r="H348" i="1" s="1"/>
  <c r="F347" i="1"/>
  <c r="H347" i="1" s="1"/>
  <c r="F346" i="1"/>
  <c r="H346" i="1" s="1"/>
  <c r="F345" i="1"/>
  <c r="H345" i="1" s="1"/>
  <c r="F344" i="1"/>
  <c r="H344" i="1" s="1"/>
  <c r="F343" i="1"/>
  <c r="H343" i="1" s="1"/>
  <c r="F342" i="1"/>
  <c r="H342" i="1" s="1"/>
  <c r="F341" i="1"/>
  <c r="H341" i="1" s="1"/>
  <c r="F340" i="1"/>
  <c r="H340" i="1" s="1"/>
  <c r="F339" i="1"/>
  <c r="H339" i="1" s="1"/>
  <c r="F338" i="1"/>
  <c r="H338" i="1" s="1"/>
  <c r="F337" i="1"/>
  <c r="H337" i="1" s="1"/>
  <c r="F336" i="1"/>
  <c r="H336" i="1" s="1"/>
  <c r="F335" i="1"/>
  <c r="H335" i="1" s="1"/>
  <c r="F334" i="1"/>
  <c r="H334" i="1" s="1"/>
  <c r="F333" i="1"/>
  <c r="H333" i="1" s="1"/>
  <c r="F332" i="1"/>
  <c r="H332" i="1" s="1"/>
  <c r="F331" i="1"/>
  <c r="H331" i="1" s="1"/>
  <c r="F330" i="1"/>
  <c r="H330" i="1" s="1"/>
  <c r="F329" i="1"/>
  <c r="H329" i="1" s="1"/>
  <c r="F328" i="1"/>
  <c r="H328" i="1" s="1"/>
  <c r="F327" i="1"/>
  <c r="H327" i="1" s="1"/>
  <c r="F326" i="1"/>
  <c r="H326" i="1" s="1"/>
  <c r="F325" i="1"/>
  <c r="H325" i="1" s="1"/>
  <c r="F324" i="1"/>
  <c r="H324" i="1" s="1"/>
  <c r="F323" i="1"/>
  <c r="H323" i="1" s="1"/>
  <c r="F322" i="1"/>
  <c r="H322" i="1" s="1"/>
  <c r="F321" i="1"/>
  <c r="H321" i="1" s="1"/>
  <c r="F320" i="1"/>
  <c r="H320" i="1" s="1"/>
  <c r="F319" i="1"/>
  <c r="H319" i="1" s="1"/>
  <c r="F318" i="1"/>
  <c r="H318" i="1" s="1"/>
  <c r="F317" i="1"/>
  <c r="H317" i="1" s="1"/>
  <c r="F316" i="1"/>
  <c r="H316" i="1" s="1"/>
  <c r="F315" i="1"/>
  <c r="H315" i="1" s="1"/>
  <c r="F314" i="1"/>
  <c r="H314" i="1" s="1"/>
  <c r="F313" i="1"/>
  <c r="H313" i="1" s="1"/>
  <c r="F312" i="1"/>
  <c r="H312" i="1" s="1"/>
  <c r="F311" i="1"/>
  <c r="H311" i="1" s="1"/>
  <c r="F310" i="1"/>
  <c r="H310" i="1" s="1"/>
  <c r="AG590" i="1" l="1"/>
  <c r="AG591" i="1"/>
  <c r="AG554" i="1"/>
  <c r="AG555" i="1"/>
  <c r="AG575" i="1"/>
  <c r="AG442" i="1"/>
  <c r="AG350" i="1"/>
  <c r="AG511" i="1"/>
  <c r="AG314" i="1"/>
  <c r="AG378" i="1"/>
  <c r="AG522" i="1"/>
  <c r="AG427" i="1"/>
  <c r="AG382" i="1"/>
  <c r="AG414" i="1"/>
  <c r="AG478" i="1"/>
  <c r="AG510" i="1"/>
  <c r="AG558" i="1"/>
  <c r="AG351" i="1"/>
  <c r="AG399" i="1"/>
  <c r="AG447" i="1"/>
  <c r="AG559" i="1"/>
  <c r="AG336" i="1"/>
  <c r="AG384" i="1"/>
  <c r="AG432" i="1"/>
  <c r="AG480" i="1"/>
  <c r="AG544" i="1"/>
  <c r="AG592" i="1"/>
  <c r="AG321" i="1"/>
  <c r="AG369" i="1"/>
  <c r="AG417" i="1"/>
  <c r="AG465" i="1"/>
  <c r="AG513" i="1"/>
  <c r="AG577" i="1"/>
  <c r="AG338" i="1"/>
  <c r="AG370" i="1"/>
  <c r="AG418" i="1"/>
  <c r="AG466" i="1"/>
  <c r="AG514" i="1"/>
  <c r="AG546" i="1"/>
  <c r="AG594" i="1"/>
  <c r="AG323" i="1"/>
  <c r="AG371" i="1"/>
  <c r="AG435" i="1"/>
  <c r="AG483" i="1"/>
  <c r="AG531" i="1"/>
  <c r="AG579" i="1"/>
  <c r="AG358" i="1"/>
  <c r="AG374" i="1"/>
  <c r="AG390" i="1"/>
  <c r="AG406" i="1"/>
  <c r="AG422" i="1"/>
  <c r="AG438" i="1"/>
  <c r="AG454" i="1"/>
  <c r="AG470" i="1"/>
  <c r="AG486" i="1"/>
  <c r="AG502" i="1"/>
  <c r="AG518" i="1"/>
  <c r="AG534" i="1"/>
  <c r="AG550" i="1"/>
  <c r="AG566" i="1"/>
  <c r="AG582" i="1"/>
  <c r="AG598" i="1"/>
  <c r="AG330" i="1"/>
  <c r="AG426" i="1"/>
  <c r="AG538" i="1"/>
  <c r="AG411" i="1"/>
  <c r="AG334" i="1"/>
  <c r="AG366" i="1"/>
  <c r="AG430" i="1"/>
  <c r="AG446" i="1"/>
  <c r="AG494" i="1"/>
  <c r="AG526" i="1"/>
  <c r="AG574" i="1"/>
  <c r="AG335" i="1"/>
  <c r="AG367" i="1"/>
  <c r="AG415" i="1"/>
  <c r="AG463" i="1"/>
  <c r="AG495" i="1"/>
  <c r="AG527" i="1"/>
  <c r="AG352" i="1"/>
  <c r="AG400" i="1"/>
  <c r="AG448" i="1"/>
  <c r="AG496" i="1"/>
  <c r="AG528" i="1"/>
  <c r="AG576" i="1"/>
  <c r="AG337" i="1"/>
  <c r="AG385" i="1"/>
  <c r="AG433" i="1"/>
  <c r="AG481" i="1"/>
  <c r="AG529" i="1"/>
  <c r="AG545" i="1"/>
  <c r="AG593" i="1"/>
  <c r="AG354" i="1"/>
  <c r="AG402" i="1"/>
  <c r="AG450" i="1"/>
  <c r="AG498" i="1"/>
  <c r="AG578" i="1"/>
  <c r="AG355" i="1"/>
  <c r="AG403" i="1"/>
  <c r="AG451" i="1"/>
  <c r="AG499" i="1"/>
  <c r="AG547" i="1"/>
  <c r="AG595" i="1"/>
  <c r="AG340" i="1"/>
  <c r="AG372" i="1"/>
  <c r="AG404" i="1"/>
  <c r="AG420" i="1"/>
  <c r="AG452" i="1"/>
  <c r="AG484" i="1"/>
  <c r="AG516" i="1"/>
  <c r="AG548" i="1"/>
  <c r="AG596" i="1"/>
  <c r="AG341" i="1"/>
  <c r="AG389" i="1"/>
  <c r="AG405" i="1"/>
  <c r="AG437" i="1"/>
  <c r="AG469" i="1"/>
  <c r="AG501" i="1"/>
  <c r="AG533" i="1"/>
  <c r="AG581" i="1"/>
  <c r="AG310" i="1"/>
  <c r="AG326" i="1"/>
  <c r="AG311" i="1"/>
  <c r="AG327" i="1"/>
  <c r="AG343" i="1"/>
  <c r="AG359" i="1"/>
  <c r="AG375" i="1"/>
  <c r="AG391" i="1"/>
  <c r="AG407" i="1"/>
  <c r="AG423" i="1"/>
  <c r="AG439" i="1"/>
  <c r="AG455" i="1"/>
  <c r="AG471" i="1"/>
  <c r="AG487" i="1"/>
  <c r="AG503" i="1"/>
  <c r="AG519" i="1"/>
  <c r="AG535" i="1"/>
  <c r="AG551" i="1"/>
  <c r="AG567" i="1"/>
  <c r="AG583" i="1"/>
  <c r="AG599" i="1"/>
  <c r="AG362" i="1"/>
  <c r="AG458" i="1"/>
  <c r="AG363" i="1"/>
  <c r="AG318" i="1"/>
  <c r="AG398" i="1"/>
  <c r="AG462" i="1"/>
  <c r="AG542" i="1"/>
  <c r="AG319" i="1"/>
  <c r="AG383" i="1"/>
  <c r="AG431" i="1"/>
  <c r="AG479" i="1"/>
  <c r="AG543" i="1"/>
  <c r="AG320" i="1"/>
  <c r="AG368" i="1"/>
  <c r="AG416" i="1"/>
  <c r="AG464" i="1"/>
  <c r="AG512" i="1"/>
  <c r="AG560" i="1"/>
  <c r="AG353" i="1"/>
  <c r="AG401" i="1"/>
  <c r="AG449" i="1"/>
  <c r="AG497" i="1"/>
  <c r="AG561" i="1"/>
  <c r="AG322" i="1"/>
  <c r="AG386" i="1"/>
  <c r="AG434" i="1"/>
  <c r="AG482" i="1"/>
  <c r="AG530" i="1"/>
  <c r="AG562" i="1"/>
  <c r="AG339" i="1"/>
  <c r="AG387" i="1"/>
  <c r="AG419" i="1"/>
  <c r="AG467" i="1"/>
  <c r="AG515" i="1"/>
  <c r="AG563" i="1"/>
  <c r="AG324" i="1"/>
  <c r="AG356" i="1"/>
  <c r="AG388" i="1"/>
  <c r="AG436" i="1"/>
  <c r="AG468" i="1"/>
  <c r="AG500" i="1"/>
  <c r="AG532" i="1"/>
  <c r="AG564" i="1"/>
  <c r="AG580" i="1"/>
  <c r="AG325" i="1"/>
  <c r="AG357" i="1"/>
  <c r="AG373" i="1"/>
  <c r="AG421" i="1"/>
  <c r="AG453" i="1"/>
  <c r="AG485" i="1"/>
  <c r="AG517" i="1"/>
  <c r="AG549" i="1"/>
  <c r="AG565" i="1"/>
  <c r="AG597" i="1"/>
  <c r="AG342" i="1"/>
  <c r="AG312" i="1"/>
  <c r="AG328" i="1"/>
  <c r="AG344" i="1"/>
  <c r="AG360" i="1"/>
  <c r="AG376" i="1"/>
  <c r="AG392" i="1"/>
  <c r="AG408" i="1"/>
  <c r="AG424" i="1"/>
  <c r="AG440" i="1"/>
  <c r="AG456" i="1"/>
  <c r="AG472" i="1"/>
  <c r="AG488" i="1"/>
  <c r="AG504" i="1"/>
  <c r="AG520" i="1"/>
  <c r="AG536" i="1"/>
  <c r="AG552" i="1"/>
  <c r="AG568" i="1"/>
  <c r="AG584" i="1"/>
  <c r="AG600" i="1"/>
  <c r="AG346" i="1"/>
  <c r="AG474" i="1"/>
  <c r="AG347" i="1"/>
  <c r="AG313" i="1"/>
  <c r="AG329" i="1"/>
  <c r="AG345" i="1"/>
  <c r="AG361" i="1"/>
  <c r="AG377" i="1"/>
  <c r="AG393" i="1"/>
  <c r="AG409" i="1"/>
  <c r="AG425" i="1"/>
  <c r="AG441" i="1"/>
  <c r="AG457" i="1"/>
  <c r="AG473" i="1"/>
  <c r="AG489" i="1"/>
  <c r="AG505" i="1"/>
  <c r="AG521" i="1"/>
  <c r="AG537" i="1"/>
  <c r="AG553" i="1"/>
  <c r="AG569" i="1"/>
  <c r="AG585" i="1"/>
  <c r="AG601" i="1"/>
  <c r="AG570" i="1"/>
  <c r="AG586" i="1"/>
  <c r="AG602" i="1"/>
  <c r="AG571" i="1"/>
  <c r="AG587" i="1"/>
  <c r="AG603" i="1"/>
  <c r="AG394" i="1"/>
  <c r="AG506" i="1"/>
  <c r="AG331" i="1"/>
  <c r="AG379" i="1"/>
  <c r="AG443" i="1"/>
  <c r="AG459" i="1"/>
  <c r="AG475" i="1"/>
  <c r="AG507" i="1"/>
  <c r="AG523" i="1"/>
  <c r="AG539" i="1"/>
  <c r="AG316" i="1"/>
  <c r="AG332" i="1"/>
  <c r="AG348" i="1"/>
  <c r="AG364" i="1"/>
  <c r="AG380" i="1"/>
  <c r="AG396" i="1"/>
  <c r="AG412" i="1"/>
  <c r="AG428" i="1"/>
  <c r="AG444" i="1"/>
  <c r="AG460" i="1"/>
  <c r="AG476" i="1"/>
  <c r="AG492" i="1"/>
  <c r="AG508" i="1"/>
  <c r="AG524" i="1"/>
  <c r="AG540" i="1"/>
  <c r="AG556" i="1"/>
  <c r="AG572" i="1"/>
  <c r="AG588" i="1"/>
  <c r="AG604" i="1"/>
  <c r="AG410" i="1"/>
  <c r="AG490" i="1"/>
  <c r="AG315" i="1"/>
  <c r="AG395" i="1"/>
  <c r="AG491" i="1"/>
  <c r="AG317" i="1"/>
  <c r="AG333" i="1"/>
  <c r="AG349" i="1"/>
  <c r="AG365" i="1"/>
  <c r="AG381" i="1"/>
  <c r="AG397" i="1"/>
  <c r="AG413" i="1"/>
  <c r="AG429" i="1"/>
  <c r="AG445" i="1"/>
  <c r="AG461" i="1"/>
  <c r="AG477" i="1"/>
  <c r="AG493" i="1"/>
  <c r="AG509" i="1"/>
  <c r="AG525" i="1"/>
  <c r="AG541" i="1"/>
  <c r="AG557" i="1"/>
  <c r="AG573" i="1"/>
  <c r="AG589" i="1"/>
  <c r="AG605" i="1"/>
  <c r="AI354" i="1"/>
  <c r="AK354" i="1" s="1"/>
  <c r="AL354" i="1" s="1"/>
  <c r="AI319" i="1"/>
  <c r="AK319" i="1" s="1"/>
  <c r="AL319" i="1" s="1"/>
  <c r="AI335" i="1"/>
  <c r="AK335" i="1" s="1"/>
  <c r="AL335" i="1" s="1"/>
  <c r="AI351" i="1"/>
  <c r="AK351" i="1" s="1"/>
  <c r="AL351" i="1" s="1"/>
  <c r="AI367" i="1"/>
  <c r="AK367" i="1" s="1"/>
  <c r="AL367" i="1" s="1"/>
  <c r="AI383" i="1"/>
  <c r="AK383" i="1" s="1"/>
  <c r="AL383" i="1" s="1"/>
  <c r="AI399" i="1"/>
  <c r="AK399" i="1" s="1"/>
  <c r="AL399" i="1" s="1"/>
  <c r="AI415" i="1"/>
  <c r="AK415" i="1" s="1"/>
  <c r="AL415" i="1" s="1"/>
  <c r="AI431" i="1"/>
  <c r="AK431" i="1" s="1"/>
  <c r="AL431" i="1" s="1"/>
  <c r="AI447" i="1"/>
  <c r="AK447" i="1" s="1"/>
  <c r="AL447" i="1" s="1"/>
  <c r="AI463" i="1"/>
  <c r="AK463" i="1" s="1"/>
  <c r="AL463" i="1" s="1"/>
  <c r="AI479" i="1"/>
  <c r="AK479" i="1" s="1"/>
  <c r="AL479" i="1" s="1"/>
  <c r="AI495" i="1"/>
  <c r="AK495" i="1" s="1"/>
  <c r="AL495" i="1" s="1"/>
  <c r="AI511" i="1"/>
  <c r="AK511" i="1" s="1"/>
  <c r="AL511" i="1" s="1"/>
  <c r="AI527" i="1"/>
  <c r="AK527" i="1" s="1"/>
  <c r="AL527" i="1" s="1"/>
  <c r="AI543" i="1"/>
  <c r="AK543" i="1" s="1"/>
  <c r="AL543" i="1" s="1"/>
  <c r="AI559" i="1"/>
  <c r="AK559" i="1" s="1"/>
  <c r="AL559" i="1" s="1"/>
  <c r="AI575" i="1"/>
  <c r="AK575" i="1" s="1"/>
  <c r="AL575" i="1" s="1"/>
  <c r="AI591" i="1"/>
  <c r="AK591" i="1" s="1"/>
  <c r="AL591" i="1" s="1"/>
  <c r="AI320" i="1"/>
  <c r="AK320" i="1" s="1"/>
  <c r="AL320" i="1" s="1"/>
  <c r="AI336" i="1"/>
  <c r="AK336" i="1" s="1"/>
  <c r="AL336" i="1" s="1"/>
  <c r="AI352" i="1"/>
  <c r="AK352" i="1" s="1"/>
  <c r="AL352" i="1" s="1"/>
  <c r="AI368" i="1"/>
  <c r="AK368" i="1" s="1"/>
  <c r="AL368" i="1" s="1"/>
  <c r="AI384" i="1"/>
  <c r="AK384" i="1" s="1"/>
  <c r="AL384" i="1" s="1"/>
  <c r="AI400" i="1"/>
  <c r="AK400" i="1" s="1"/>
  <c r="AL400" i="1" s="1"/>
  <c r="AI416" i="1"/>
  <c r="AK416" i="1" s="1"/>
  <c r="AL416" i="1" s="1"/>
  <c r="AI432" i="1"/>
  <c r="AK432" i="1" s="1"/>
  <c r="AL432" i="1" s="1"/>
  <c r="AI448" i="1"/>
  <c r="AK448" i="1" s="1"/>
  <c r="AL448" i="1" s="1"/>
  <c r="AI464" i="1"/>
  <c r="AK464" i="1" s="1"/>
  <c r="AL464" i="1" s="1"/>
  <c r="AI480" i="1"/>
  <c r="AK480" i="1" s="1"/>
  <c r="AL480" i="1" s="1"/>
  <c r="AI496" i="1"/>
  <c r="AK496" i="1" s="1"/>
  <c r="AL496" i="1" s="1"/>
  <c r="AI512" i="1"/>
  <c r="AK512" i="1" s="1"/>
  <c r="AL512" i="1" s="1"/>
  <c r="AI528" i="1"/>
  <c r="AK528" i="1" s="1"/>
  <c r="AL528" i="1" s="1"/>
  <c r="AI544" i="1"/>
  <c r="AK544" i="1" s="1"/>
  <c r="AL544" i="1" s="1"/>
  <c r="AI560" i="1"/>
  <c r="AK560" i="1" s="1"/>
  <c r="AL560" i="1" s="1"/>
  <c r="AI576" i="1"/>
  <c r="AK576" i="1" s="1"/>
  <c r="AL576" i="1" s="1"/>
  <c r="AI592" i="1"/>
  <c r="AK592" i="1" s="1"/>
  <c r="AL592" i="1" s="1"/>
  <c r="AI321" i="1"/>
  <c r="AK321" i="1" s="1"/>
  <c r="AL321" i="1" s="1"/>
  <c r="AI337" i="1"/>
  <c r="AK337" i="1" s="1"/>
  <c r="AL337" i="1" s="1"/>
  <c r="AI353" i="1"/>
  <c r="AK353" i="1" s="1"/>
  <c r="AL353" i="1" s="1"/>
  <c r="AI369" i="1"/>
  <c r="AK369" i="1" s="1"/>
  <c r="AL369" i="1" s="1"/>
  <c r="AI385" i="1"/>
  <c r="AK385" i="1" s="1"/>
  <c r="AL385" i="1" s="1"/>
  <c r="AI401" i="1"/>
  <c r="AK401" i="1" s="1"/>
  <c r="AL401" i="1" s="1"/>
  <c r="AI417" i="1"/>
  <c r="AK417" i="1" s="1"/>
  <c r="AL417" i="1" s="1"/>
  <c r="AI433" i="1"/>
  <c r="AK433" i="1" s="1"/>
  <c r="AL433" i="1" s="1"/>
  <c r="AI449" i="1"/>
  <c r="AK449" i="1" s="1"/>
  <c r="AL449" i="1" s="1"/>
  <c r="AI465" i="1"/>
  <c r="AK465" i="1" s="1"/>
  <c r="AL465" i="1" s="1"/>
  <c r="AI481" i="1"/>
  <c r="AK481" i="1" s="1"/>
  <c r="AL481" i="1" s="1"/>
  <c r="AI497" i="1"/>
  <c r="AK497" i="1" s="1"/>
  <c r="AL497" i="1" s="1"/>
  <c r="AI513" i="1"/>
  <c r="AK513" i="1" s="1"/>
  <c r="AL513" i="1" s="1"/>
  <c r="AI529" i="1"/>
  <c r="AK529" i="1" s="1"/>
  <c r="AL529" i="1" s="1"/>
  <c r="AI545" i="1"/>
  <c r="AK545" i="1" s="1"/>
  <c r="AL545" i="1" s="1"/>
  <c r="AI561" i="1"/>
  <c r="AK561" i="1" s="1"/>
  <c r="AL561" i="1" s="1"/>
  <c r="AI577" i="1"/>
  <c r="AK577" i="1" s="1"/>
  <c r="AL577" i="1" s="1"/>
  <c r="AI593" i="1"/>
  <c r="AK593" i="1" s="1"/>
  <c r="AL593" i="1" s="1"/>
  <c r="AI370" i="1"/>
  <c r="AK370" i="1" s="1"/>
  <c r="AL370" i="1" s="1"/>
  <c r="AI386" i="1"/>
  <c r="AK386" i="1" s="1"/>
  <c r="AL386" i="1" s="1"/>
  <c r="AI402" i="1"/>
  <c r="AK402" i="1" s="1"/>
  <c r="AL402" i="1" s="1"/>
  <c r="AI418" i="1"/>
  <c r="AK418" i="1" s="1"/>
  <c r="AL418" i="1" s="1"/>
  <c r="AI434" i="1"/>
  <c r="AK434" i="1" s="1"/>
  <c r="AL434" i="1" s="1"/>
  <c r="AI450" i="1"/>
  <c r="AK450" i="1" s="1"/>
  <c r="AL450" i="1" s="1"/>
  <c r="AI466" i="1"/>
  <c r="AK466" i="1" s="1"/>
  <c r="AL466" i="1" s="1"/>
  <c r="AI482" i="1"/>
  <c r="AK482" i="1" s="1"/>
  <c r="AL482" i="1" s="1"/>
  <c r="AI498" i="1"/>
  <c r="AK498" i="1" s="1"/>
  <c r="AL498" i="1" s="1"/>
  <c r="AI514" i="1"/>
  <c r="AK514" i="1" s="1"/>
  <c r="AL514" i="1" s="1"/>
  <c r="AI530" i="1"/>
  <c r="AK530" i="1" s="1"/>
  <c r="AL530" i="1" s="1"/>
  <c r="AI546" i="1"/>
  <c r="AK546" i="1" s="1"/>
  <c r="AL546" i="1" s="1"/>
  <c r="AI562" i="1"/>
  <c r="AK562" i="1" s="1"/>
  <c r="AL562" i="1" s="1"/>
  <c r="AI578" i="1"/>
  <c r="AK578" i="1" s="1"/>
  <c r="AL578" i="1" s="1"/>
  <c r="AI594" i="1"/>
  <c r="AK594" i="1" s="1"/>
  <c r="AL594" i="1" s="1"/>
  <c r="AI323" i="1"/>
  <c r="AK323" i="1" s="1"/>
  <c r="AL323" i="1" s="1"/>
  <c r="AI339" i="1"/>
  <c r="AK339" i="1" s="1"/>
  <c r="AL339" i="1" s="1"/>
  <c r="AI355" i="1"/>
  <c r="AK355" i="1" s="1"/>
  <c r="AL355" i="1" s="1"/>
  <c r="AI371" i="1"/>
  <c r="AK371" i="1" s="1"/>
  <c r="AL371" i="1" s="1"/>
  <c r="AI387" i="1"/>
  <c r="AK387" i="1" s="1"/>
  <c r="AL387" i="1" s="1"/>
  <c r="AI403" i="1"/>
  <c r="AK403" i="1" s="1"/>
  <c r="AL403" i="1" s="1"/>
  <c r="AI419" i="1"/>
  <c r="AK419" i="1" s="1"/>
  <c r="AL419" i="1" s="1"/>
  <c r="AI435" i="1"/>
  <c r="AK435" i="1" s="1"/>
  <c r="AL435" i="1" s="1"/>
  <c r="AI451" i="1"/>
  <c r="AK451" i="1" s="1"/>
  <c r="AL451" i="1" s="1"/>
  <c r="AI467" i="1"/>
  <c r="AK467" i="1" s="1"/>
  <c r="AL467" i="1" s="1"/>
  <c r="AI483" i="1"/>
  <c r="AK483" i="1" s="1"/>
  <c r="AL483" i="1" s="1"/>
  <c r="AI499" i="1"/>
  <c r="AK499" i="1" s="1"/>
  <c r="AL499" i="1" s="1"/>
  <c r="AI515" i="1"/>
  <c r="AK515" i="1" s="1"/>
  <c r="AL515" i="1" s="1"/>
  <c r="AI531" i="1"/>
  <c r="AK531" i="1" s="1"/>
  <c r="AL531" i="1" s="1"/>
  <c r="AI547" i="1"/>
  <c r="AK547" i="1" s="1"/>
  <c r="AL547" i="1" s="1"/>
  <c r="AI563" i="1"/>
  <c r="AK563" i="1" s="1"/>
  <c r="AL563" i="1" s="1"/>
  <c r="AI579" i="1"/>
  <c r="AK579" i="1" s="1"/>
  <c r="AL579" i="1" s="1"/>
  <c r="AI595" i="1"/>
  <c r="AK595" i="1" s="1"/>
  <c r="AL595" i="1" s="1"/>
  <c r="AI596" i="1"/>
  <c r="AK596" i="1" s="1"/>
  <c r="AL596" i="1" s="1"/>
  <c r="AI324" i="1"/>
  <c r="AK324" i="1" s="1"/>
  <c r="AL324" i="1" s="1"/>
  <c r="AI340" i="1"/>
  <c r="AK340" i="1" s="1"/>
  <c r="AL340" i="1" s="1"/>
  <c r="AI356" i="1"/>
  <c r="AK356" i="1" s="1"/>
  <c r="AL356" i="1" s="1"/>
  <c r="AI372" i="1"/>
  <c r="AK372" i="1" s="1"/>
  <c r="AL372" i="1" s="1"/>
  <c r="AI388" i="1"/>
  <c r="AK388" i="1" s="1"/>
  <c r="AL388" i="1" s="1"/>
  <c r="AI404" i="1"/>
  <c r="AK404" i="1" s="1"/>
  <c r="AL404" i="1" s="1"/>
  <c r="AI420" i="1"/>
  <c r="AK420" i="1" s="1"/>
  <c r="AL420" i="1" s="1"/>
  <c r="AI436" i="1"/>
  <c r="AK436" i="1" s="1"/>
  <c r="AL436" i="1" s="1"/>
  <c r="AI452" i="1"/>
  <c r="AK452" i="1" s="1"/>
  <c r="AL452" i="1" s="1"/>
  <c r="AI468" i="1"/>
  <c r="AK468" i="1" s="1"/>
  <c r="AL468" i="1" s="1"/>
  <c r="AI484" i="1"/>
  <c r="AK484" i="1" s="1"/>
  <c r="AL484" i="1" s="1"/>
  <c r="AI500" i="1"/>
  <c r="AK500" i="1" s="1"/>
  <c r="AL500" i="1" s="1"/>
  <c r="AI516" i="1"/>
  <c r="AK516" i="1" s="1"/>
  <c r="AL516" i="1" s="1"/>
  <c r="AI532" i="1"/>
  <c r="AK532" i="1" s="1"/>
  <c r="AL532" i="1" s="1"/>
  <c r="AI548" i="1"/>
  <c r="AK548" i="1" s="1"/>
  <c r="AL548" i="1" s="1"/>
  <c r="AI564" i="1"/>
  <c r="AK564" i="1" s="1"/>
  <c r="AL564" i="1" s="1"/>
  <c r="AI580" i="1"/>
  <c r="AK580" i="1" s="1"/>
  <c r="AL580" i="1" s="1"/>
  <c r="AI325" i="1"/>
  <c r="AK325" i="1" s="1"/>
  <c r="AL325" i="1" s="1"/>
  <c r="AI341" i="1"/>
  <c r="AK341" i="1" s="1"/>
  <c r="AL341" i="1" s="1"/>
  <c r="AI357" i="1"/>
  <c r="AK357" i="1" s="1"/>
  <c r="AL357" i="1" s="1"/>
  <c r="AI373" i="1"/>
  <c r="AK373" i="1" s="1"/>
  <c r="AL373" i="1" s="1"/>
  <c r="AI389" i="1"/>
  <c r="AK389" i="1" s="1"/>
  <c r="AL389" i="1" s="1"/>
  <c r="AI405" i="1"/>
  <c r="AK405" i="1" s="1"/>
  <c r="AL405" i="1" s="1"/>
  <c r="AI421" i="1"/>
  <c r="AK421" i="1" s="1"/>
  <c r="AL421" i="1" s="1"/>
  <c r="AI437" i="1"/>
  <c r="AK437" i="1" s="1"/>
  <c r="AL437" i="1" s="1"/>
  <c r="AI453" i="1"/>
  <c r="AK453" i="1" s="1"/>
  <c r="AL453" i="1" s="1"/>
  <c r="AI469" i="1"/>
  <c r="AK469" i="1" s="1"/>
  <c r="AL469" i="1" s="1"/>
  <c r="AI485" i="1"/>
  <c r="AK485" i="1" s="1"/>
  <c r="AL485" i="1" s="1"/>
  <c r="AI501" i="1"/>
  <c r="AK501" i="1" s="1"/>
  <c r="AL501" i="1" s="1"/>
  <c r="AI517" i="1"/>
  <c r="AK517" i="1" s="1"/>
  <c r="AL517" i="1" s="1"/>
  <c r="AI533" i="1"/>
  <c r="AK533" i="1" s="1"/>
  <c r="AL533" i="1" s="1"/>
  <c r="AI549" i="1"/>
  <c r="AK549" i="1" s="1"/>
  <c r="AL549" i="1" s="1"/>
  <c r="AI565" i="1"/>
  <c r="AK565" i="1" s="1"/>
  <c r="AL565" i="1" s="1"/>
  <c r="AI581" i="1"/>
  <c r="AK581" i="1" s="1"/>
  <c r="AL581" i="1" s="1"/>
  <c r="AI597" i="1"/>
  <c r="AK597" i="1" s="1"/>
  <c r="AL597" i="1" s="1"/>
  <c r="AI310" i="1"/>
  <c r="AK310" i="1" s="1"/>
  <c r="AL310" i="1" s="1"/>
  <c r="AI326" i="1"/>
  <c r="AK326" i="1" s="1"/>
  <c r="AL326" i="1" s="1"/>
  <c r="AI342" i="1"/>
  <c r="AK342" i="1" s="1"/>
  <c r="AL342" i="1" s="1"/>
  <c r="AI358" i="1"/>
  <c r="AK358" i="1" s="1"/>
  <c r="AL358" i="1" s="1"/>
  <c r="AI374" i="1"/>
  <c r="AK374" i="1" s="1"/>
  <c r="AL374" i="1" s="1"/>
  <c r="AI390" i="1"/>
  <c r="AK390" i="1" s="1"/>
  <c r="AL390" i="1" s="1"/>
  <c r="AI406" i="1"/>
  <c r="AK406" i="1" s="1"/>
  <c r="AL406" i="1" s="1"/>
  <c r="AI422" i="1"/>
  <c r="AK422" i="1" s="1"/>
  <c r="AL422" i="1" s="1"/>
  <c r="AI438" i="1"/>
  <c r="AK438" i="1" s="1"/>
  <c r="AL438" i="1" s="1"/>
  <c r="AI454" i="1"/>
  <c r="AK454" i="1" s="1"/>
  <c r="AL454" i="1" s="1"/>
  <c r="AI470" i="1"/>
  <c r="AK470" i="1" s="1"/>
  <c r="AL470" i="1" s="1"/>
  <c r="AI486" i="1"/>
  <c r="AK486" i="1" s="1"/>
  <c r="AL486" i="1" s="1"/>
  <c r="AI502" i="1"/>
  <c r="AK502" i="1" s="1"/>
  <c r="AL502" i="1" s="1"/>
  <c r="AI518" i="1"/>
  <c r="AK518" i="1" s="1"/>
  <c r="AL518" i="1" s="1"/>
  <c r="AI534" i="1"/>
  <c r="AK534" i="1" s="1"/>
  <c r="AL534" i="1" s="1"/>
  <c r="AI550" i="1"/>
  <c r="AK550" i="1" s="1"/>
  <c r="AL550" i="1" s="1"/>
  <c r="AI566" i="1"/>
  <c r="AK566" i="1" s="1"/>
  <c r="AL566" i="1" s="1"/>
  <c r="AI582" i="1"/>
  <c r="AK582" i="1" s="1"/>
  <c r="AL582" i="1" s="1"/>
  <c r="AI598" i="1"/>
  <c r="AK598" i="1" s="1"/>
  <c r="AL598" i="1" s="1"/>
  <c r="AI311" i="1"/>
  <c r="AK311" i="1" s="1"/>
  <c r="AL311" i="1" s="1"/>
  <c r="AI327" i="1"/>
  <c r="AK327" i="1" s="1"/>
  <c r="AL327" i="1" s="1"/>
  <c r="AI343" i="1"/>
  <c r="AK343" i="1" s="1"/>
  <c r="AL343" i="1" s="1"/>
  <c r="AI359" i="1"/>
  <c r="AK359" i="1" s="1"/>
  <c r="AL359" i="1" s="1"/>
  <c r="AI375" i="1"/>
  <c r="AK375" i="1" s="1"/>
  <c r="AL375" i="1" s="1"/>
  <c r="AI391" i="1"/>
  <c r="AK391" i="1" s="1"/>
  <c r="AL391" i="1" s="1"/>
  <c r="AI407" i="1"/>
  <c r="AK407" i="1" s="1"/>
  <c r="AL407" i="1" s="1"/>
  <c r="AI423" i="1"/>
  <c r="AK423" i="1" s="1"/>
  <c r="AL423" i="1" s="1"/>
  <c r="AI439" i="1"/>
  <c r="AK439" i="1" s="1"/>
  <c r="AL439" i="1" s="1"/>
  <c r="AI455" i="1"/>
  <c r="AK455" i="1" s="1"/>
  <c r="AL455" i="1" s="1"/>
  <c r="AI471" i="1"/>
  <c r="AK471" i="1" s="1"/>
  <c r="AL471" i="1" s="1"/>
  <c r="AI487" i="1"/>
  <c r="AK487" i="1" s="1"/>
  <c r="AL487" i="1" s="1"/>
  <c r="AI503" i="1"/>
  <c r="AK503" i="1" s="1"/>
  <c r="AL503" i="1" s="1"/>
  <c r="AI519" i="1"/>
  <c r="AK519" i="1" s="1"/>
  <c r="AL519" i="1" s="1"/>
  <c r="AI535" i="1"/>
  <c r="AK535" i="1" s="1"/>
  <c r="AL535" i="1" s="1"/>
  <c r="AI551" i="1"/>
  <c r="AK551" i="1" s="1"/>
  <c r="AL551" i="1" s="1"/>
  <c r="AI567" i="1"/>
  <c r="AK567" i="1" s="1"/>
  <c r="AL567" i="1" s="1"/>
  <c r="AI583" i="1"/>
  <c r="AK583" i="1" s="1"/>
  <c r="AL583" i="1" s="1"/>
  <c r="AI599" i="1"/>
  <c r="AK599" i="1" s="1"/>
  <c r="AL599" i="1" s="1"/>
  <c r="AI338" i="1"/>
  <c r="AK338" i="1" s="1"/>
  <c r="AL338" i="1" s="1"/>
  <c r="AI312" i="1"/>
  <c r="AK312" i="1" s="1"/>
  <c r="AL312" i="1" s="1"/>
  <c r="AI328" i="1"/>
  <c r="AK328" i="1" s="1"/>
  <c r="AL328" i="1" s="1"/>
  <c r="AI344" i="1"/>
  <c r="AK344" i="1" s="1"/>
  <c r="AL344" i="1" s="1"/>
  <c r="AI360" i="1"/>
  <c r="AK360" i="1" s="1"/>
  <c r="AL360" i="1" s="1"/>
  <c r="AI376" i="1"/>
  <c r="AK376" i="1" s="1"/>
  <c r="AL376" i="1" s="1"/>
  <c r="AI392" i="1"/>
  <c r="AK392" i="1" s="1"/>
  <c r="AL392" i="1" s="1"/>
  <c r="AI408" i="1"/>
  <c r="AK408" i="1" s="1"/>
  <c r="AL408" i="1" s="1"/>
  <c r="AI424" i="1"/>
  <c r="AK424" i="1" s="1"/>
  <c r="AL424" i="1" s="1"/>
  <c r="AI440" i="1"/>
  <c r="AK440" i="1" s="1"/>
  <c r="AL440" i="1" s="1"/>
  <c r="AI456" i="1"/>
  <c r="AK456" i="1" s="1"/>
  <c r="AL456" i="1" s="1"/>
  <c r="AI472" i="1"/>
  <c r="AK472" i="1" s="1"/>
  <c r="AL472" i="1" s="1"/>
  <c r="AI488" i="1"/>
  <c r="AK488" i="1" s="1"/>
  <c r="AL488" i="1" s="1"/>
  <c r="AI504" i="1"/>
  <c r="AK504" i="1" s="1"/>
  <c r="AL504" i="1" s="1"/>
  <c r="AI520" i="1"/>
  <c r="AK520" i="1" s="1"/>
  <c r="AL520" i="1" s="1"/>
  <c r="AI536" i="1"/>
  <c r="AK536" i="1" s="1"/>
  <c r="AL536" i="1" s="1"/>
  <c r="AI552" i="1"/>
  <c r="AK552" i="1" s="1"/>
  <c r="AL552" i="1" s="1"/>
  <c r="AI568" i="1"/>
  <c r="AK568" i="1" s="1"/>
  <c r="AL568" i="1" s="1"/>
  <c r="AI584" i="1"/>
  <c r="AK584" i="1" s="1"/>
  <c r="AL584" i="1" s="1"/>
  <c r="AI600" i="1"/>
  <c r="AK600" i="1" s="1"/>
  <c r="AL600" i="1" s="1"/>
  <c r="AI313" i="1"/>
  <c r="AK313" i="1" s="1"/>
  <c r="AL313" i="1" s="1"/>
  <c r="AI329" i="1"/>
  <c r="AK329" i="1" s="1"/>
  <c r="AL329" i="1" s="1"/>
  <c r="AI345" i="1"/>
  <c r="AK345" i="1" s="1"/>
  <c r="AL345" i="1" s="1"/>
  <c r="AI361" i="1"/>
  <c r="AK361" i="1" s="1"/>
  <c r="AL361" i="1" s="1"/>
  <c r="AI377" i="1"/>
  <c r="AK377" i="1" s="1"/>
  <c r="AL377" i="1" s="1"/>
  <c r="AI393" i="1"/>
  <c r="AK393" i="1" s="1"/>
  <c r="AL393" i="1" s="1"/>
  <c r="AI409" i="1"/>
  <c r="AK409" i="1" s="1"/>
  <c r="AL409" i="1" s="1"/>
  <c r="AI425" i="1"/>
  <c r="AK425" i="1" s="1"/>
  <c r="AL425" i="1" s="1"/>
  <c r="AI441" i="1"/>
  <c r="AK441" i="1" s="1"/>
  <c r="AL441" i="1" s="1"/>
  <c r="AI457" i="1"/>
  <c r="AK457" i="1" s="1"/>
  <c r="AL457" i="1" s="1"/>
  <c r="AI473" i="1"/>
  <c r="AK473" i="1" s="1"/>
  <c r="AL473" i="1" s="1"/>
  <c r="AI489" i="1"/>
  <c r="AK489" i="1" s="1"/>
  <c r="AL489" i="1" s="1"/>
  <c r="AI505" i="1"/>
  <c r="AK505" i="1" s="1"/>
  <c r="AL505" i="1" s="1"/>
  <c r="AI521" i="1"/>
  <c r="AK521" i="1" s="1"/>
  <c r="AL521" i="1" s="1"/>
  <c r="AI537" i="1"/>
  <c r="AK537" i="1" s="1"/>
  <c r="AL537" i="1" s="1"/>
  <c r="AI553" i="1"/>
  <c r="AK553" i="1" s="1"/>
  <c r="AL553" i="1" s="1"/>
  <c r="AI569" i="1"/>
  <c r="AK569" i="1" s="1"/>
  <c r="AL569" i="1" s="1"/>
  <c r="AI585" i="1"/>
  <c r="AK585" i="1" s="1"/>
  <c r="AL585" i="1" s="1"/>
  <c r="AI601" i="1"/>
  <c r="AK601" i="1" s="1"/>
  <c r="AL601" i="1" s="1"/>
  <c r="AI322" i="1"/>
  <c r="AK322" i="1" s="1"/>
  <c r="AL322" i="1" s="1"/>
  <c r="AI314" i="1"/>
  <c r="AK314" i="1" s="1"/>
  <c r="AL314" i="1" s="1"/>
  <c r="AI330" i="1"/>
  <c r="AK330" i="1" s="1"/>
  <c r="AL330" i="1" s="1"/>
  <c r="AI346" i="1"/>
  <c r="AK346" i="1" s="1"/>
  <c r="AL346" i="1" s="1"/>
  <c r="AI362" i="1"/>
  <c r="AK362" i="1" s="1"/>
  <c r="AL362" i="1" s="1"/>
  <c r="AI378" i="1"/>
  <c r="AK378" i="1" s="1"/>
  <c r="AL378" i="1" s="1"/>
  <c r="AI394" i="1"/>
  <c r="AK394" i="1" s="1"/>
  <c r="AL394" i="1" s="1"/>
  <c r="AI410" i="1"/>
  <c r="AK410" i="1" s="1"/>
  <c r="AL410" i="1" s="1"/>
  <c r="AI426" i="1"/>
  <c r="AK426" i="1" s="1"/>
  <c r="AL426" i="1" s="1"/>
  <c r="AI442" i="1"/>
  <c r="AK442" i="1" s="1"/>
  <c r="AL442" i="1" s="1"/>
  <c r="AI458" i="1"/>
  <c r="AK458" i="1" s="1"/>
  <c r="AL458" i="1" s="1"/>
  <c r="AI474" i="1"/>
  <c r="AK474" i="1" s="1"/>
  <c r="AL474" i="1" s="1"/>
  <c r="AI490" i="1"/>
  <c r="AK490" i="1" s="1"/>
  <c r="AL490" i="1" s="1"/>
  <c r="AI506" i="1"/>
  <c r="AK506" i="1" s="1"/>
  <c r="AL506" i="1" s="1"/>
  <c r="AI522" i="1"/>
  <c r="AK522" i="1" s="1"/>
  <c r="AL522" i="1" s="1"/>
  <c r="AI538" i="1"/>
  <c r="AK538" i="1" s="1"/>
  <c r="AL538" i="1" s="1"/>
  <c r="AI554" i="1"/>
  <c r="AK554" i="1" s="1"/>
  <c r="AL554" i="1" s="1"/>
  <c r="AI570" i="1"/>
  <c r="AK570" i="1" s="1"/>
  <c r="AL570" i="1" s="1"/>
  <c r="AI586" i="1"/>
  <c r="AK586" i="1" s="1"/>
  <c r="AL586" i="1" s="1"/>
  <c r="AI602" i="1"/>
  <c r="AK602" i="1" s="1"/>
  <c r="AL602" i="1" s="1"/>
  <c r="AI315" i="1"/>
  <c r="AK315" i="1" s="1"/>
  <c r="AL315" i="1" s="1"/>
  <c r="AI331" i="1"/>
  <c r="AK331" i="1" s="1"/>
  <c r="AL331" i="1" s="1"/>
  <c r="AI347" i="1"/>
  <c r="AK347" i="1" s="1"/>
  <c r="AL347" i="1" s="1"/>
  <c r="AI363" i="1"/>
  <c r="AK363" i="1" s="1"/>
  <c r="AL363" i="1" s="1"/>
  <c r="AI379" i="1"/>
  <c r="AK379" i="1" s="1"/>
  <c r="AL379" i="1" s="1"/>
  <c r="AI395" i="1"/>
  <c r="AK395" i="1" s="1"/>
  <c r="AL395" i="1" s="1"/>
  <c r="AI411" i="1"/>
  <c r="AK411" i="1" s="1"/>
  <c r="AL411" i="1" s="1"/>
  <c r="AI427" i="1"/>
  <c r="AK427" i="1" s="1"/>
  <c r="AL427" i="1" s="1"/>
  <c r="AI443" i="1"/>
  <c r="AK443" i="1" s="1"/>
  <c r="AL443" i="1" s="1"/>
  <c r="AI459" i="1"/>
  <c r="AK459" i="1" s="1"/>
  <c r="AL459" i="1" s="1"/>
  <c r="AI475" i="1"/>
  <c r="AK475" i="1" s="1"/>
  <c r="AL475" i="1" s="1"/>
  <c r="AI491" i="1"/>
  <c r="AK491" i="1" s="1"/>
  <c r="AL491" i="1" s="1"/>
  <c r="AI507" i="1"/>
  <c r="AK507" i="1" s="1"/>
  <c r="AL507" i="1" s="1"/>
  <c r="AI523" i="1"/>
  <c r="AK523" i="1" s="1"/>
  <c r="AL523" i="1" s="1"/>
  <c r="AI539" i="1"/>
  <c r="AK539" i="1" s="1"/>
  <c r="AL539" i="1" s="1"/>
  <c r="AI555" i="1"/>
  <c r="AK555" i="1" s="1"/>
  <c r="AL555" i="1" s="1"/>
  <c r="AI571" i="1"/>
  <c r="AK571" i="1" s="1"/>
  <c r="AL571" i="1" s="1"/>
  <c r="AI587" i="1"/>
  <c r="AK587" i="1" s="1"/>
  <c r="AL587" i="1" s="1"/>
  <c r="AI603" i="1"/>
  <c r="AK603" i="1" s="1"/>
  <c r="AL603" i="1" s="1"/>
  <c r="AI316" i="1"/>
  <c r="AK316" i="1" s="1"/>
  <c r="AL316" i="1" s="1"/>
  <c r="AI332" i="1"/>
  <c r="AK332" i="1" s="1"/>
  <c r="AL332" i="1" s="1"/>
  <c r="AI348" i="1"/>
  <c r="AK348" i="1" s="1"/>
  <c r="AL348" i="1" s="1"/>
  <c r="AI364" i="1"/>
  <c r="AK364" i="1" s="1"/>
  <c r="AL364" i="1" s="1"/>
  <c r="AI380" i="1"/>
  <c r="AK380" i="1" s="1"/>
  <c r="AL380" i="1" s="1"/>
  <c r="AI396" i="1"/>
  <c r="AK396" i="1" s="1"/>
  <c r="AL396" i="1" s="1"/>
  <c r="AI412" i="1"/>
  <c r="AK412" i="1" s="1"/>
  <c r="AL412" i="1" s="1"/>
  <c r="AI428" i="1"/>
  <c r="AK428" i="1" s="1"/>
  <c r="AL428" i="1" s="1"/>
  <c r="AI444" i="1"/>
  <c r="AK444" i="1" s="1"/>
  <c r="AL444" i="1" s="1"/>
  <c r="AI460" i="1"/>
  <c r="AK460" i="1" s="1"/>
  <c r="AL460" i="1" s="1"/>
  <c r="AI476" i="1"/>
  <c r="AK476" i="1" s="1"/>
  <c r="AL476" i="1" s="1"/>
  <c r="AI492" i="1"/>
  <c r="AK492" i="1" s="1"/>
  <c r="AL492" i="1" s="1"/>
  <c r="AI508" i="1"/>
  <c r="AK508" i="1" s="1"/>
  <c r="AL508" i="1" s="1"/>
  <c r="AI524" i="1"/>
  <c r="AK524" i="1" s="1"/>
  <c r="AL524" i="1" s="1"/>
  <c r="AI540" i="1"/>
  <c r="AK540" i="1" s="1"/>
  <c r="AL540" i="1" s="1"/>
  <c r="AI556" i="1"/>
  <c r="AK556" i="1" s="1"/>
  <c r="AL556" i="1" s="1"/>
  <c r="AI572" i="1"/>
  <c r="AK572" i="1" s="1"/>
  <c r="AL572" i="1" s="1"/>
  <c r="AI588" i="1"/>
  <c r="AK588" i="1" s="1"/>
  <c r="AL588" i="1" s="1"/>
  <c r="AI604" i="1"/>
  <c r="AK604" i="1" s="1"/>
  <c r="AL604" i="1" s="1"/>
  <c r="AI365" i="1"/>
  <c r="AK365" i="1" s="1"/>
  <c r="AL365" i="1" s="1"/>
  <c r="AI381" i="1"/>
  <c r="AK381" i="1" s="1"/>
  <c r="AL381" i="1" s="1"/>
  <c r="AI397" i="1"/>
  <c r="AK397" i="1" s="1"/>
  <c r="AL397" i="1" s="1"/>
  <c r="AI413" i="1"/>
  <c r="AK413" i="1" s="1"/>
  <c r="AL413" i="1" s="1"/>
  <c r="AI429" i="1"/>
  <c r="AK429" i="1" s="1"/>
  <c r="AL429" i="1" s="1"/>
  <c r="AI445" i="1"/>
  <c r="AK445" i="1" s="1"/>
  <c r="AL445" i="1" s="1"/>
  <c r="AI461" i="1"/>
  <c r="AK461" i="1" s="1"/>
  <c r="AL461" i="1" s="1"/>
  <c r="AI477" i="1"/>
  <c r="AK477" i="1" s="1"/>
  <c r="AL477" i="1" s="1"/>
  <c r="AI493" i="1"/>
  <c r="AK493" i="1" s="1"/>
  <c r="AL493" i="1" s="1"/>
  <c r="AI509" i="1"/>
  <c r="AK509" i="1" s="1"/>
  <c r="AL509" i="1" s="1"/>
  <c r="AI525" i="1"/>
  <c r="AK525" i="1" s="1"/>
  <c r="AL525" i="1" s="1"/>
  <c r="AI541" i="1"/>
  <c r="AK541" i="1" s="1"/>
  <c r="AL541" i="1" s="1"/>
  <c r="AI557" i="1"/>
  <c r="AK557" i="1" s="1"/>
  <c r="AL557" i="1" s="1"/>
  <c r="AI573" i="1"/>
  <c r="AK573" i="1" s="1"/>
  <c r="AL573" i="1" s="1"/>
  <c r="AI589" i="1"/>
  <c r="AK589" i="1" s="1"/>
  <c r="AL589" i="1" s="1"/>
  <c r="AI605" i="1"/>
  <c r="AK605" i="1" s="1"/>
  <c r="AL605" i="1" s="1"/>
  <c r="AI317" i="1"/>
  <c r="AK317" i="1" s="1"/>
  <c r="AL317" i="1" s="1"/>
  <c r="AI333" i="1"/>
  <c r="AK333" i="1" s="1"/>
  <c r="AL333" i="1" s="1"/>
  <c r="AI349" i="1"/>
  <c r="AK349" i="1" s="1"/>
  <c r="AL349" i="1" s="1"/>
  <c r="AI318" i="1"/>
  <c r="AK318" i="1" s="1"/>
  <c r="AL318" i="1" s="1"/>
  <c r="AI334" i="1"/>
  <c r="AK334" i="1" s="1"/>
  <c r="AL334" i="1" s="1"/>
  <c r="AI350" i="1"/>
  <c r="AK350" i="1" s="1"/>
  <c r="AL350" i="1" s="1"/>
  <c r="AI366" i="1"/>
  <c r="AK366" i="1" s="1"/>
  <c r="AL366" i="1" s="1"/>
  <c r="AI382" i="1"/>
  <c r="AK382" i="1" s="1"/>
  <c r="AL382" i="1" s="1"/>
  <c r="AI398" i="1"/>
  <c r="AK398" i="1" s="1"/>
  <c r="AL398" i="1" s="1"/>
  <c r="AI414" i="1"/>
  <c r="AK414" i="1" s="1"/>
  <c r="AL414" i="1" s="1"/>
  <c r="AI430" i="1"/>
  <c r="AK430" i="1" s="1"/>
  <c r="AL430" i="1" s="1"/>
  <c r="AI446" i="1"/>
  <c r="AK446" i="1" s="1"/>
  <c r="AL446" i="1" s="1"/>
  <c r="AI462" i="1"/>
  <c r="AK462" i="1" s="1"/>
  <c r="AL462" i="1" s="1"/>
  <c r="AI478" i="1"/>
  <c r="AK478" i="1" s="1"/>
  <c r="AL478" i="1" s="1"/>
  <c r="AI494" i="1"/>
  <c r="AK494" i="1" s="1"/>
  <c r="AL494" i="1" s="1"/>
  <c r="AI510" i="1"/>
  <c r="AK510" i="1" s="1"/>
  <c r="AL510" i="1" s="1"/>
  <c r="AI526" i="1"/>
  <c r="AK526" i="1" s="1"/>
  <c r="AL526" i="1" s="1"/>
  <c r="AI542" i="1"/>
  <c r="AK542" i="1" s="1"/>
  <c r="AL542" i="1" s="1"/>
  <c r="AI558" i="1"/>
  <c r="AK558" i="1" s="1"/>
  <c r="AL558" i="1" s="1"/>
  <c r="AI574" i="1"/>
  <c r="AK574" i="1" s="1"/>
  <c r="AL574" i="1" s="1"/>
  <c r="AI590" i="1"/>
  <c r="AK590" i="1" s="1"/>
  <c r="AL590" i="1" s="1"/>
  <c r="AE348" i="1"/>
  <c r="AH348" i="1"/>
  <c r="AF348" i="1"/>
  <c r="AD348" i="1"/>
  <c r="AE319" i="1"/>
  <c r="AH319" i="1"/>
  <c r="AD319" i="1"/>
  <c r="AF319" i="1"/>
  <c r="AE335" i="1"/>
  <c r="AD335" i="1"/>
  <c r="AF335" i="1"/>
  <c r="AH335" i="1"/>
  <c r="AE351" i="1"/>
  <c r="AD351" i="1"/>
  <c r="AF351" i="1"/>
  <c r="AH351" i="1"/>
  <c r="AE367" i="1"/>
  <c r="AH367" i="1"/>
  <c r="AF367" i="1"/>
  <c r="AD367" i="1"/>
  <c r="AE383" i="1"/>
  <c r="AF383" i="1"/>
  <c r="AD383" i="1"/>
  <c r="AH383" i="1"/>
  <c r="AE399" i="1"/>
  <c r="AF399" i="1"/>
  <c r="AD399" i="1"/>
  <c r="AH399" i="1"/>
  <c r="AE415" i="1"/>
  <c r="AH415" i="1"/>
  <c r="AD415" i="1"/>
  <c r="AF415" i="1"/>
  <c r="AE431" i="1"/>
  <c r="AH431" i="1"/>
  <c r="AF431" i="1"/>
  <c r="AD431" i="1"/>
  <c r="AE447" i="1"/>
  <c r="AD447" i="1"/>
  <c r="AF447" i="1"/>
  <c r="AH447" i="1"/>
  <c r="AE463" i="1"/>
  <c r="AH463" i="1"/>
  <c r="AF463" i="1"/>
  <c r="AD463" i="1"/>
  <c r="AE479" i="1"/>
  <c r="AD479" i="1"/>
  <c r="AF479" i="1"/>
  <c r="AH479" i="1"/>
  <c r="AE495" i="1"/>
  <c r="AD495" i="1"/>
  <c r="AF495" i="1"/>
  <c r="AH495" i="1"/>
  <c r="AE511" i="1"/>
  <c r="AF511" i="1"/>
  <c r="AH511" i="1"/>
  <c r="AD511" i="1"/>
  <c r="AE527" i="1"/>
  <c r="AH527" i="1"/>
  <c r="AD527" i="1"/>
  <c r="AF527" i="1"/>
  <c r="AE543" i="1"/>
  <c r="AD543" i="1"/>
  <c r="AF543" i="1"/>
  <c r="AH543" i="1"/>
  <c r="AE559" i="1"/>
  <c r="AD559" i="1"/>
  <c r="AF559" i="1"/>
  <c r="AH559" i="1"/>
  <c r="AE575" i="1"/>
  <c r="AH575" i="1"/>
  <c r="AF575" i="1"/>
  <c r="AD575" i="1"/>
  <c r="AE591" i="1"/>
  <c r="AD591" i="1"/>
  <c r="AF591" i="1"/>
  <c r="AH591" i="1"/>
  <c r="AF352" i="1"/>
  <c r="AD352" i="1"/>
  <c r="AH352" i="1"/>
  <c r="AE352" i="1"/>
  <c r="AF368" i="1"/>
  <c r="AH368" i="1"/>
  <c r="AE368" i="1"/>
  <c r="AD368" i="1"/>
  <c r="AF384" i="1"/>
  <c r="AD384" i="1"/>
  <c r="AE384" i="1"/>
  <c r="AH384" i="1"/>
  <c r="AF400" i="1"/>
  <c r="AD400" i="1"/>
  <c r="AH400" i="1"/>
  <c r="AE400" i="1"/>
  <c r="AF416" i="1"/>
  <c r="AE416" i="1"/>
  <c r="AH416" i="1"/>
  <c r="AD416" i="1"/>
  <c r="AF432" i="1"/>
  <c r="AE432" i="1"/>
  <c r="AH432" i="1"/>
  <c r="AD432" i="1"/>
  <c r="AF448" i="1"/>
  <c r="AD448" i="1"/>
  <c r="AH448" i="1"/>
  <c r="AE448" i="1"/>
  <c r="AF464" i="1"/>
  <c r="AH464" i="1"/>
  <c r="AE464" i="1"/>
  <c r="AD464" i="1"/>
  <c r="AF480" i="1"/>
  <c r="AH480" i="1"/>
  <c r="AE480" i="1"/>
  <c r="AD480" i="1"/>
  <c r="AF496" i="1"/>
  <c r="AD496" i="1"/>
  <c r="AE496" i="1"/>
  <c r="AH496" i="1"/>
  <c r="AF512" i="1"/>
  <c r="AD512" i="1"/>
  <c r="AE512" i="1"/>
  <c r="AH512" i="1"/>
  <c r="AF528" i="1"/>
  <c r="AH528" i="1"/>
  <c r="AE528" i="1"/>
  <c r="AD528" i="1"/>
  <c r="AF544" i="1"/>
  <c r="AD544" i="1"/>
  <c r="AE544" i="1"/>
  <c r="AH544" i="1"/>
  <c r="AF560" i="1"/>
  <c r="AD560" i="1"/>
  <c r="AE560" i="1"/>
  <c r="AH560" i="1"/>
  <c r="AF576" i="1"/>
  <c r="AE576" i="1"/>
  <c r="AH576" i="1"/>
  <c r="AD576" i="1"/>
  <c r="AF592" i="1"/>
  <c r="AD592" i="1"/>
  <c r="AE592" i="1"/>
  <c r="AH592" i="1"/>
  <c r="AD343" i="1"/>
  <c r="AH343" i="1"/>
  <c r="AE343" i="1"/>
  <c r="AF343" i="1"/>
  <c r="AD487" i="1"/>
  <c r="AH487" i="1"/>
  <c r="AE487" i="1"/>
  <c r="AF487" i="1"/>
  <c r="AD376" i="1"/>
  <c r="AH376" i="1"/>
  <c r="AF376" i="1"/>
  <c r="AE376" i="1"/>
  <c r="AD488" i="1"/>
  <c r="AH488" i="1"/>
  <c r="AF488" i="1"/>
  <c r="AE488" i="1"/>
  <c r="AD377" i="1"/>
  <c r="AH377" i="1"/>
  <c r="AF377" i="1"/>
  <c r="AE377" i="1"/>
  <c r="AD505" i="1"/>
  <c r="AH505" i="1"/>
  <c r="AE505" i="1"/>
  <c r="AF505" i="1"/>
  <c r="AD314" i="1"/>
  <c r="AE314" i="1"/>
  <c r="AF314" i="1"/>
  <c r="AH314" i="1"/>
  <c r="AD362" i="1"/>
  <c r="AE362" i="1"/>
  <c r="AF362" i="1"/>
  <c r="AH362" i="1"/>
  <c r="AD458" i="1"/>
  <c r="AE458" i="1"/>
  <c r="AF458" i="1"/>
  <c r="AH458" i="1"/>
  <c r="AD554" i="1"/>
  <c r="AH554" i="1"/>
  <c r="AF554" i="1"/>
  <c r="AE554" i="1"/>
  <c r="AF353" i="1"/>
  <c r="AD353" i="1"/>
  <c r="AH353" i="1"/>
  <c r="AE353" i="1"/>
  <c r="AF369" i="1"/>
  <c r="AE369" i="1"/>
  <c r="AH369" i="1"/>
  <c r="AD369" i="1"/>
  <c r="AF385" i="1"/>
  <c r="AE385" i="1"/>
  <c r="AH385" i="1"/>
  <c r="AD385" i="1"/>
  <c r="AF401" i="1"/>
  <c r="AD401" i="1"/>
  <c r="AH401" i="1"/>
  <c r="AE401" i="1"/>
  <c r="AF417" i="1"/>
  <c r="AH417" i="1"/>
  <c r="AE417" i="1"/>
  <c r="AD417" i="1"/>
  <c r="AF433" i="1"/>
  <c r="AH433" i="1"/>
  <c r="AE433" i="1"/>
  <c r="AD433" i="1"/>
  <c r="AF449" i="1"/>
  <c r="AD449" i="1"/>
  <c r="AH449" i="1"/>
  <c r="AE449" i="1"/>
  <c r="AF465" i="1"/>
  <c r="AE465" i="1"/>
  <c r="AH465" i="1"/>
  <c r="AD465" i="1"/>
  <c r="AF481" i="1"/>
  <c r="AH481" i="1"/>
  <c r="AE481" i="1"/>
  <c r="AD481" i="1"/>
  <c r="AF497" i="1"/>
  <c r="AD497" i="1"/>
  <c r="AE497" i="1"/>
  <c r="AH497" i="1"/>
  <c r="AF513" i="1"/>
  <c r="AD513" i="1"/>
  <c r="AE513" i="1"/>
  <c r="AH513" i="1"/>
  <c r="AF529" i="1"/>
  <c r="AE529" i="1"/>
  <c r="AH529" i="1"/>
  <c r="AD529" i="1"/>
  <c r="AF545" i="1"/>
  <c r="AH545" i="1"/>
  <c r="AE545" i="1"/>
  <c r="AD545" i="1"/>
  <c r="AF561" i="1"/>
  <c r="AD561" i="1"/>
  <c r="AH561" i="1"/>
  <c r="AE561" i="1"/>
  <c r="AF577" i="1"/>
  <c r="AH577" i="1"/>
  <c r="AE577" i="1"/>
  <c r="AD577" i="1"/>
  <c r="AF593" i="1"/>
  <c r="AH593" i="1"/>
  <c r="AD593" i="1"/>
  <c r="AE593" i="1"/>
  <c r="AD391" i="1"/>
  <c r="AH391" i="1"/>
  <c r="AF391" i="1"/>
  <c r="AE391" i="1"/>
  <c r="AD471" i="1"/>
  <c r="AH471" i="1"/>
  <c r="AF471" i="1"/>
  <c r="AE471" i="1"/>
  <c r="AD344" i="1"/>
  <c r="AH344" i="1"/>
  <c r="AF344" i="1"/>
  <c r="AE344" i="1"/>
  <c r="AD424" i="1"/>
  <c r="AH424" i="1"/>
  <c r="AF424" i="1"/>
  <c r="AE424" i="1"/>
  <c r="AD504" i="1"/>
  <c r="AH504" i="1"/>
  <c r="AE504" i="1"/>
  <c r="AF504" i="1"/>
  <c r="AD345" i="1"/>
  <c r="AH345" i="1"/>
  <c r="AE345" i="1"/>
  <c r="AF345" i="1"/>
  <c r="AD441" i="1"/>
  <c r="AH441" i="1"/>
  <c r="AF441" i="1"/>
  <c r="AE441" i="1"/>
  <c r="AD473" i="1"/>
  <c r="AH473" i="1"/>
  <c r="AF473" i="1"/>
  <c r="AE473" i="1"/>
  <c r="AF322" i="1"/>
  <c r="AE322" i="1"/>
  <c r="AH322" i="1"/>
  <c r="AD322" i="1"/>
  <c r="AF338" i="1"/>
  <c r="AE338" i="1"/>
  <c r="AD338" i="1"/>
  <c r="AH338" i="1"/>
  <c r="AF354" i="1"/>
  <c r="AD354" i="1"/>
  <c r="AE354" i="1"/>
  <c r="AH354" i="1"/>
  <c r="AF370" i="1"/>
  <c r="AH370" i="1"/>
  <c r="AD370" i="1"/>
  <c r="AE370" i="1"/>
  <c r="AF386" i="1"/>
  <c r="AH386" i="1"/>
  <c r="AE386" i="1"/>
  <c r="AD386" i="1"/>
  <c r="AF402" i="1"/>
  <c r="AD402" i="1"/>
  <c r="AE402" i="1"/>
  <c r="AH402" i="1"/>
  <c r="AF418" i="1"/>
  <c r="AD418" i="1"/>
  <c r="AE418" i="1"/>
  <c r="AH418" i="1"/>
  <c r="AF434" i="1"/>
  <c r="AH434" i="1"/>
  <c r="AE434" i="1"/>
  <c r="AD434" i="1"/>
  <c r="AF450" i="1"/>
  <c r="AD450" i="1"/>
  <c r="AE450" i="1"/>
  <c r="AH450" i="1"/>
  <c r="AF466" i="1"/>
  <c r="AD466" i="1"/>
  <c r="AE466" i="1"/>
  <c r="AH466" i="1"/>
  <c r="AF482" i="1"/>
  <c r="AH482" i="1"/>
  <c r="AE482" i="1"/>
  <c r="AD482" i="1"/>
  <c r="AF498" i="1"/>
  <c r="AE498" i="1"/>
  <c r="AH498" i="1"/>
  <c r="AD498" i="1"/>
  <c r="AF514" i="1"/>
  <c r="AD514" i="1"/>
  <c r="AH514" i="1"/>
  <c r="AE514" i="1"/>
  <c r="AF530" i="1"/>
  <c r="AH530" i="1"/>
  <c r="AE530" i="1"/>
  <c r="AD530" i="1"/>
  <c r="AF546" i="1"/>
  <c r="AE546" i="1"/>
  <c r="AH546" i="1"/>
  <c r="AD546" i="1"/>
  <c r="AF562" i="1"/>
  <c r="AD562" i="1"/>
  <c r="AE562" i="1"/>
  <c r="AH562" i="1"/>
  <c r="AF578" i="1"/>
  <c r="AE578" i="1"/>
  <c r="AH578" i="1"/>
  <c r="AD578" i="1"/>
  <c r="AF594" i="1"/>
  <c r="AE594" i="1"/>
  <c r="AH594" i="1"/>
  <c r="AD594" i="1"/>
  <c r="AD327" i="1"/>
  <c r="AH327" i="1"/>
  <c r="AE327" i="1"/>
  <c r="AF327" i="1"/>
  <c r="AD407" i="1"/>
  <c r="AH407" i="1"/>
  <c r="AE407" i="1"/>
  <c r="AF407" i="1"/>
  <c r="AD503" i="1"/>
  <c r="AH503" i="1"/>
  <c r="AE503" i="1"/>
  <c r="AF503" i="1"/>
  <c r="AD328" i="1"/>
  <c r="AH328" i="1"/>
  <c r="AF328" i="1"/>
  <c r="AE328" i="1"/>
  <c r="AD408" i="1"/>
  <c r="AH408" i="1"/>
  <c r="AE408" i="1"/>
  <c r="AF408" i="1"/>
  <c r="AD536" i="1"/>
  <c r="AH536" i="1"/>
  <c r="AE536" i="1"/>
  <c r="AF536" i="1"/>
  <c r="AD329" i="1"/>
  <c r="AH329" i="1"/>
  <c r="AF329" i="1"/>
  <c r="AE329" i="1"/>
  <c r="AD425" i="1"/>
  <c r="AH425" i="1"/>
  <c r="AF425" i="1"/>
  <c r="AE425" i="1"/>
  <c r="AD521" i="1"/>
  <c r="AH521" i="1"/>
  <c r="AE521" i="1"/>
  <c r="AF521" i="1"/>
  <c r="AD346" i="1"/>
  <c r="AH346" i="1"/>
  <c r="AE346" i="1"/>
  <c r="AF346" i="1"/>
  <c r="AD410" i="1"/>
  <c r="AE410" i="1"/>
  <c r="AH410" i="1"/>
  <c r="AF410" i="1"/>
  <c r="AD506" i="1"/>
  <c r="AH506" i="1"/>
  <c r="AF506" i="1"/>
  <c r="AE506" i="1"/>
  <c r="AE332" i="1"/>
  <c r="AD332" i="1"/>
  <c r="AF332" i="1"/>
  <c r="AH332" i="1"/>
  <c r="AE317" i="1"/>
  <c r="AD317" i="1"/>
  <c r="AF317" i="1"/>
  <c r="AH317" i="1"/>
  <c r="AE365" i="1"/>
  <c r="AH365" i="1"/>
  <c r="AD365" i="1"/>
  <c r="AF365" i="1"/>
  <c r="AE397" i="1"/>
  <c r="AF397" i="1"/>
  <c r="AH397" i="1"/>
  <c r="AD397" i="1"/>
  <c r="AE445" i="1"/>
  <c r="AD445" i="1"/>
  <c r="AF445" i="1"/>
  <c r="AH445" i="1"/>
  <c r="AE477" i="1"/>
  <c r="AF477" i="1"/>
  <c r="AH477" i="1"/>
  <c r="AD477" i="1"/>
  <c r="AE493" i="1"/>
  <c r="AD493" i="1"/>
  <c r="AF493" i="1"/>
  <c r="AH493" i="1"/>
  <c r="AE541" i="1"/>
  <c r="AD541" i="1"/>
  <c r="AF541" i="1"/>
  <c r="AH541" i="1"/>
  <c r="AE557" i="1"/>
  <c r="AH557" i="1"/>
  <c r="AD557" i="1"/>
  <c r="AF557" i="1"/>
  <c r="AF336" i="1"/>
  <c r="AD336" i="1"/>
  <c r="AE336" i="1"/>
  <c r="AH336" i="1"/>
  <c r="AF323" i="1"/>
  <c r="AH323" i="1"/>
  <c r="AD323" i="1"/>
  <c r="AE323" i="1"/>
  <c r="AF339" i="1"/>
  <c r="AH339" i="1"/>
  <c r="AE339" i="1"/>
  <c r="AD339" i="1"/>
  <c r="AF355" i="1"/>
  <c r="AD355" i="1"/>
  <c r="AH355" i="1"/>
  <c r="AE355" i="1"/>
  <c r="AF371" i="1"/>
  <c r="AE371" i="1"/>
  <c r="AH371" i="1"/>
  <c r="AD371" i="1"/>
  <c r="AF387" i="1"/>
  <c r="AH387" i="1"/>
  <c r="AE387" i="1"/>
  <c r="AD387" i="1"/>
  <c r="AF403" i="1"/>
  <c r="AD403" i="1"/>
  <c r="AH403" i="1"/>
  <c r="AE403" i="1"/>
  <c r="AF419" i="1"/>
  <c r="AD419" i="1"/>
  <c r="AE419" i="1"/>
  <c r="AH419" i="1"/>
  <c r="AF435" i="1"/>
  <c r="AE435" i="1"/>
  <c r="AH435" i="1"/>
  <c r="AD435" i="1"/>
  <c r="AF451" i="1"/>
  <c r="AE451" i="1"/>
  <c r="AH451" i="1"/>
  <c r="AD451" i="1"/>
  <c r="AF467" i="1"/>
  <c r="AD467" i="1"/>
  <c r="AH467" i="1"/>
  <c r="AE467" i="1"/>
  <c r="AF483" i="1"/>
  <c r="AH483" i="1"/>
  <c r="AE483" i="1"/>
  <c r="AD483" i="1"/>
  <c r="AF499" i="1"/>
  <c r="AD499" i="1"/>
  <c r="AE499" i="1"/>
  <c r="AH499" i="1"/>
  <c r="AF515" i="1"/>
  <c r="AD515" i="1"/>
  <c r="AE515" i="1"/>
  <c r="AH515" i="1"/>
  <c r="AF531" i="1"/>
  <c r="AE531" i="1"/>
  <c r="AH531" i="1"/>
  <c r="AD531" i="1"/>
  <c r="AF547" i="1"/>
  <c r="AE547" i="1"/>
  <c r="AH547" i="1"/>
  <c r="AD547" i="1"/>
  <c r="AF563" i="1"/>
  <c r="AD563" i="1"/>
  <c r="AH563" i="1"/>
  <c r="AE563" i="1"/>
  <c r="AF579" i="1"/>
  <c r="AD579" i="1"/>
  <c r="AH579" i="1"/>
  <c r="AE579" i="1"/>
  <c r="AF595" i="1"/>
  <c r="AH595" i="1"/>
  <c r="AE595" i="1"/>
  <c r="AD595" i="1"/>
  <c r="AD311" i="1"/>
  <c r="AH311" i="1"/>
  <c r="AF311" i="1"/>
  <c r="AE311" i="1"/>
  <c r="AD375" i="1"/>
  <c r="AH375" i="1"/>
  <c r="AF375" i="1"/>
  <c r="AE375" i="1"/>
  <c r="AD455" i="1"/>
  <c r="AH455" i="1"/>
  <c r="AE455" i="1"/>
  <c r="AF455" i="1"/>
  <c r="AD360" i="1"/>
  <c r="AH360" i="1"/>
  <c r="AE360" i="1"/>
  <c r="AF360" i="1"/>
  <c r="AD392" i="1"/>
  <c r="AH392" i="1"/>
  <c r="AE392" i="1"/>
  <c r="AF392" i="1"/>
  <c r="AD520" i="1"/>
  <c r="AH520" i="1"/>
  <c r="AF520" i="1"/>
  <c r="AE520" i="1"/>
  <c r="AD361" i="1"/>
  <c r="AH361" i="1"/>
  <c r="AE361" i="1"/>
  <c r="AF361" i="1"/>
  <c r="AD457" i="1"/>
  <c r="AH457" i="1"/>
  <c r="AE457" i="1"/>
  <c r="AF457" i="1"/>
  <c r="AD489" i="1"/>
  <c r="AH489" i="1"/>
  <c r="AF489" i="1"/>
  <c r="AE489" i="1"/>
  <c r="AD330" i="1"/>
  <c r="AF330" i="1"/>
  <c r="AH330" i="1"/>
  <c r="AE330" i="1"/>
  <c r="AD426" i="1"/>
  <c r="AF426" i="1"/>
  <c r="AE426" i="1"/>
  <c r="AH426" i="1"/>
  <c r="AD522" i="1"/>
  <c r="AE522" i="1"/>
  <c r="AF522" i="1"/>
  <c r="AH522" i="1"/>
  <c r="AE316" i="1"/>
  <c r="AD316" i="1"/>
  <c r="AF316" i="1"/>
  <c r="AH316" i="1"/>
  <c r="AE333" i="1"/>
  <c r="AD333" i="1"/>
  <c r="AF333" i="1"/>
  <c r="AH333" i="1"/>
  <c r="AE381" i="1"/>
  <c r="AD381" i="1"/>
  <c r="AF381" i="1"/>
  <c r="AH381" i="1"/>
  <c r="AE429" i="1"/>
  <c r="AD429" i="1"/>
  <c r="AF429" i="1"/>
  <c r="AH429" i="1"/>
  <c r="AE461" i="1"/>
  <c r="AH461" i="1"/>
  <c r="AF461" i="1"/>
  <c r="AD461" i="1"/>
  <c r="AE525" i="1"/>
  <c r="AD525" i="1"/>
  <c r="AH525" i="1"/>
  <c r="AF525" i="1"/>
  <c r="AE589" i="1"/>
  <c r="AF589" i="1"/>
  <c r="AD589" i="1"/>
  <c r="AH589" i="1"/>
  <c r="AF320" i="1"/>
  <c r="AE320" i="1"/>
  <c r="AH320" i="1"/>
  <c r="AD320" i="1"/>
  <c r="AF321" i="1"/>
  <c r="AH321" i="1"/>
  <c r="AE321" i="1"/>
  <c r="AD321" i="1"/>
  <c r="AF337" i="1"/>
  <c r="AH337" i="1"/>
  <c r="AD337" i="1"/>
  <c r="AE337" i="1"/>
  <c r="AF324" i="1"/>
  <c r="AH324" i="1"/>
  <c r="AD324" i="1"/>
  <c r="AE324" i="1"/>
  <c r="AF340" i="1"/>
  <c r="AH340" i="1"/>
  <c r="AE340" i="1"/>
  <c r="AD340" i="1"/>
  <c r="AF356" i="1"/>
  <c r="AD356" i="1"/>
  <c r="AH356" i="1"/>
  <c r="AE356" i="1"/>
  <c r="AF372" i="1"/>
  <c r="AD372" i="1"/>
  <c r="AE372" i="1"/>
  <c r="AH372" i="1"/>
  <c r="AF388" i="1"/>
  <c r="AE388" i="1"/>
  <c r="AH388" i="1"/>
  <c r="AD388" i="1"/>
  <c r="AF404" i="1"/>
  <c r="AD404" i="1"/>
  <c r="AH404" i="1"/>
  <c r="AE404" i="1"/>
  <c r="AF420" i="1"/>
  <c r="AD420" i="1"/>
  <c r="AH420" i="1"/>
  <c r="AE420" i="1"/>
  <c r="AF436" i="1"/>
  <c r="AH436" i="1"/>
  <c r="AE436" i="1"/>
  <c r="AD436" i="1"/>
  <c r="AF452" i="1"/>
  <c r="AE452" i="1"/>
  <c r="AH452" i="1"/>
  <c r="AD452" i="1"/>
  <c r="AF468" i="1"/>
  <c r="AD468" i="1"/>
  <c r="AE468" i="1"/>
  <c r="AH468" i="1"/>
  <c r="AF484" i="1"/>
  <c r="AE484" i="1"/>
  <c r="AH484" i="1"/>
  <c r="AD484" i="1"/>
  <c r="AF500" i="1"/>
  <c r="AE500" i="1"/>
  <c r="AH500" i="1"/>
  <c r="AD500" i="1"/>
  <c r="AF516" i="1"/>
  <c r="AD516" i="1"/>
  <c r="AE516" i="1"/>
  <c r="AH516" i="1"/>
  <c r="AF532" i="1"/>
  <c r="AH532" i="1"/>
  <c r="AD532" i="1"/>
  <c r="AE532" i="1"/>
  <c r="AF548" i="1"/>
  <c r="AH548" i="1"/>
  <c r="AE548" i="1"/>
  <c r="AD548" i="1"/>
  <c r="AF564" i="1"/>
  <c r="AD564" i="1"/>
  <c r="AH564" i="1"/>
  <c r="AE564" i="1"/>
  <c r="AF580" i="1"/>
  <c r="AD580" i="1"/>
  <c r="AE580" i="1"/>
  <c r="AH580" i="1"/>
  <c r="AF596" i="1"/>
  <c r="AH596" i="1"/>
  <c r="AE596" i="1"/>
  <c r="AD596" i="1"/>
  <c r="AH517" i="1"/>
  <c r="AF517" i="1"/>
  <c r="AD517" i="1"/>
  <c r="AE517" i="1"/>
  <c r="AH549" i="1"/>
  <c r="AE549" i="1"/>
  <c r="AD549" i="1"/>
  <c r="AF549" i="1"/>
  <c r="AH565" i="1"/>
  <c r="AF565" i="1"/>
  <c r="AD565" i="1"/>
  <c r="AE565" i="1"/>
  <c r="AH581" i="1"/>
  <c r="AD581" i="1"/>
  <c r="AE581" i="1"/>
  <c r="AF581" i="1"/>
  <c r="AH597" i="1"/>
  <c r="AE597" i="1"/>
  <c r="AF597" i="1"/>
  <c r="AD597" i="1"/>
  <c r="AH325" i="1"/>
  <c r="AD325" i="1"/>
  <c r="AE325" i="1"/>
  <c r="AF325" i="1"/>
  <c r="AH341" i="1"/>
  <c r="AE341" i="1"/>
  <c r="AF341" i="1"/>
  <c r="AD341" i="1"/>
  <c r="AH357" i="1"/>
  <c r="AF357" i="1"/>
  <c r="AD357" i="1"/>
  <c r="AE357" i="1"/>
  <c r="AH373" i="1"/>
  <c r="AD373" i="1"/>
  <c r="AF373" i="1"/>
  <c r="AE373" i="1"/>
  <c r="AH389" i="1"/>
  <c r="AE389" i="1"/>
  <c r="AF389" i="1"/>
  <c r="AD389" i="1"/>
  <c r="AH405" i="1"/>
  <c r="AF405" i="1"/>
  <c r="AE405" i="1"/>
  <c r="AD405" i="1"/>
  <c r="AH421" i="1"/>
  <c r="AD421" i="1"/>
  <c r="AE421" i="1"/>
  <c r="AF421" i="1"/>
  <c r="AH437" i="1"/>
  <c r="AE437" i="1"/>
  <c r="AD437" i="1"/>
  <c r="AF437" i="1"/>
  <c r="AH453" i="1"/>
  <c r="AE453" i="1"/>
  <c r="AF453" i="1"/>
  <c r="AD453" i="1"/>
  <c r="AH469" i="1"/>
  <c r="AF469" i="1"/>
  <c r="AD469" i="1"/>
  <c r="AE469" i="1"/>
  <c r="AH485" i="1"/>
  <c r="AD485" i="1"/>
  <c r="AE485" i="1"/>
  <c r="AF485" i="1"/>
  <c r="AH501" i="1"/>
  <c r="AE501" i="1"/>
  <c r="AF501" i="1"/>
  <c r="AD501" i="1"/>
  <c r="AH533" i="1"/>
  <c r="AF533" i="1"/>
  <c r="AD533" i="1"/>
  <c r="AE533" i="1"/>
  <c r="AD310" i="1"/>
  <c r="AH310" i="1"/>
  <c r="AF310" i="1"/>
  <c r="AE310" i="1"/>
  <c r="AD326" i="1"/>
  <c r="AH326" i="1"/>
  <c r="AF326" i="1"/>
  <c r="AE326" i="1"/>
  <c r="AD342" i="1"/>
  <c r="AH342" i="1"/>
  <c r="AE342" i="1"/>
  <c r="AF342" i="1"/>
  <c r="AD358" i="1"/>
  <c r="AH358" i="1"/>
  <c r="AF358" i="1"/>
  <c r="AE358" i="1"/>
  <c r="AD374" i="1"/>
  <c r="AH374" i="1"/>
  <c r="AE374" i="1"/>
  <c r="AF374" i="1"/>
  <c r="AD390" i="1"/>
  <c r="AH390" i="1"/>
  <c r="AE390" i="1"/>
  <c r="AF390" i="1"/>
  <c r="AD406" i="1"/>
  <c r="AH406" i="1"/>
  <c r="AE406" i="1"/>
  <c r="AF406" i="1"/>
  <c r="AD422" i="1"/>
  <c r="AH422" i="1"/>
  <c r="AF422" i="1"/>
  <c r="AE422" i="1"/>
  <c r="AD438" i="1"/>
  <c r="AH438" i="1"/>
  <c r="AE438" i="1"/>
  <c r="AF438" i="1"/>
  <c r="AD454" i="1"/>
  <c r="AH454" i="1"/>
  <c r="AE454" i="1"/>
  <c r="AF454" i="1"/>
  <c r="AD470" i="1"/>
  <c r="AH470" i="1"/>
  <c r="AF470" i="1"/>
  <c r="AE470" i="1"/>
  <c r="AD486" i="1"/>
  <c r="AH486" i="1"/>
  <c r="AF486" i="1"/>
  <c r="AE486" i="1"/>
  <c r="AD502" i="1"/>
  <c r="AH502" i="1"/>
  <c r="AE502" i="1"/>
  <c r="AF502" i="1"/>
  <c r="AD518" i="1"/>
  <c r="AH518" i="1"/>
  <c r="AF518" i="1"/>
  <c r="AE518" i="1"/>
  <c r="AD534" i="1"/>
  <c r="AH534" i="1"/>
  <c r="AE534" i="1"/>
  <c r="AF534" i="1"/>
  <c r="AD550" i="1"/>
  <c r="AH550" i="1"/>
  <c r="AE550" i="1"/>
  <c r="AF550" i="1"/>
  <c r="AD566" i="1"/>
  <c r="AH566" i="1"/>
  <c r="AF566" i="1"/>
  <c r="AE566" i="1"/>
  <c r="AD582" i="1"/>
  <c r="AH582" i="1"/>
  <c r="AE582" i="1"/>
  <c r="AF582" i="1"/>
  <c r="AD598" i="1"/>
  <c r="AH598" i="1"/>
  <c r="AE598" i="1"/>
  <c r="AF598" i="1"/>
  <c r="AD535" i="1"/>
  <c r="AH535" i="1"/>
  <c r="AE535" i="1"/>
  <c r="AF535" i="1"/>
  <c r="AD551" i="1"/>
  <c r="AH551" i="1"/>
  <c r="AE551" i="1"/>
  <c r="AF551" i="1"/>
  <c r="AD567" i="1"/>
  <c r="AH567" i="1"/>
  <c r="AF567" i="1"/>
  <c r="AE567" i="1"/>
  <c r="AD583" i="1"/>
  <c r="AH583" i="1"/>
  <c r="AE583" i="1"/>
  <c r="AF583" i="1"/>
  <c r="AD599" i="1"/>
  <c r="AH599" i="1"/>
  <c r="AE599" i="1"/>
  <c r="AF599" i="1"/>
  <c r="AH552" i="1"/>
  <c r="AE552" i="1"/>
  <c r="AD552" i="1"/>
  <c r="AF552" i="1"/>
  <c r="AH568" i="1"/>
  <c r="AE568" i="1"/>
  <c r="AF568" i="1"/>
  <c r="AD568" i="1"/>
  <c r="AH584" i="1"/>
  <c r="AF584" i="1"/>
  <c r="AD584" i="1"/>
  <c r="AE584" i="1"/>
  <c r="AH600" i="1"/>
  <c r="AE600" i="1"/>
  <c r="AD600" i="1"/>
  <c r="AF600" i="1"/>
  <c r="AD456" i="1"/>
  <c r="AH456" i="1"/>
  <c r="AE456" i="1"/>
  <c r="AF456" i="1"/>
  <c r="AD553" i="1"/>
  <c r="AH553" i="1"/>
  <c r="AF553" i="1"/>
  <c r="AE553" i="1"/>
  <c r="AD569" i="1"/>
  <c r="AH569" i="1"/>
  <c r="AE569" i="1"/>
  <c r="AF569" i="1"/>
  <c r="AD585" i="1"/>
  <c r="AH585" i="1"/>
  <c r="AF585" i="1"/>
  <c r="AE585" i="1"/>
  <c r="AD601" i="1"/>
  <c r="AH601" i="1"/>
  <c r="AE601" i="1"/>
  <c r="AF601" i="1"/>
  <c r="AD393" i="1"/>
  <c r="AH393" i="1"/>
  <c r="AE393" i="1"/>
  <c r="AF393" i="1"/>
  <c r="AD570" i="1"/>
  <c r="AE570" i="1"/>
  <c r="AH570" i="1"/>
  <c r="AF570" i="1"/>
  <c r="AD586" i="1"/>
  <c r="AF586" i="1"/>
  <c r="AH586" i="1"/>
  <c r="AE586" i="1"/>
  <c r="AD602" i="1"/>
  <c r="AH602" i="1"/>
  <c r="AE602" i="1"/>
  <c r="AF602" i="1"/>
  <c r="AD394" i="1"/>
  <c r="AH394" i="1"/>
  <c r="AE394" i="1"/>
  <c r="AF394" i="1"/>
  <c r="AD442" i="1"/>
  <c r="AH442" i="1"/>
  <c r="AF442" i="1"/>
  <c r="AE442" i="1"/>
  <c r="AD490" i="1"/>
  <c r="AF490" i="1"/>
  <c r="AH490" i="1"/>
  <c r="AE490" i="1"/>
  <c r="AE315" i="1"/>
  <c r="AF315" i="1"/>
  <c r="AD315" i="1"/>
  <c r="AH315" i="1"/>
  <c r="AE331" i="1"/>
  <c r="AD331" i="1"/>
  <c r="AF331" i="1"/>
  <c r="AH331" i="1"/>
  <c r="AE347" i="1"/>
  <c r="AH347" i="1"/>
  <c r="AD347" i="1"/>
  <c r="AF347" i="1"/>
  <c r="AE363" i="1"/>
  <c r="AH363" i="1"/>
  <c r="AF363" i="1"/>
  <c r="AD363" i="1"/>
  <c r="AE379" i="1"/>
  <c r="AD379" i="1"/>
  <c r="AF379" i="1"/>
  <c r="AH379" i="1"/>
  <c r="AE395" i="1"/>
  <c r="AH395" i="1"/>
  <c r="AF395" i="1"/>
  <c r="AD395" i="1"/>
  <c r="AE411" i="1"/>
  <c r="AF411" i="1"/>
  <c r="AD411" i="1"/>
  <c r="AH411" i="1"/>
  <c r="AE427" i="1"/>
  <c r="AD427" i="1"/>
  <c r="AF427" i="1"/>
  <c r="AH427" i="1"/>
  <c r="AE443" i="1"/>
  <c r="AF443" i="1"/>
  <c r="AH443" i="1"/>
  <c r="AD443" i="1"/>
  <c r="AE459" i="1"/>
  <c r="AH459" i="1"/>
  <c r="AF459" i="1"/>
  <c r="AD459" i="1"/>
  <c r="AE475" i="1"/>
  <c r="AD475" i="1"/>
  <c r="AH475" i="1"/>
  <c r="AF475" i="1"/>
  <c r="AE491" i="1"/>
  <c r="AF491" i="1"/>
  <c r="AD491" i="1"/>
  <c r="AH491" i="1"/>
  <c r="AE507" i="1"/>
  <c r="AH507" i="1"/>
  <c r="AF507" i="1"/>
  <c r="AD507" i="1"/>
  <c r="AE523" i="1"/>
  <c r="AD523" i="1"/>
  <c r="AH523" i="1"/>
  <c r="AF523" i="1"/>
  <c r="AE539" i="1"/>
  <c r="AD539" i="1"/>
  <c r="AF539" i="1"/>
  <c r="AH539" i="1"/>
  <c r="AE555" i="1"/>
  <c r="AH555" i="1"/>
  <c r="AD555" i="1"/>
  <c r="AF555" i="1"/>
  <c r="AE571" i="1"/>
  <c r="AF571" i="1"/>
  <c r="AH571" i="1"/>
  <c r="AD571" i="1"/>
  <c r="AE587" i="1"/>
  <c r="AF587" i="1"/>
  <c r="AD587" i="1"/>
  <c r="AH587" i="1"/>
  <c r="AE603" i="1"/>
  <c r="AD603" i="1"/>
  <c r="AH603" i="1"/>
  <c r="AF603" i="1"/>
  <c r="AD423" i="1"/>
  <c r="AH423" i="1"/>
  <c r="AF423" i="1"/>
  <c r="AE423" i="1"/>
  <c r="AD440" i="1"/>
  <c r="AH440" i="1"/>
  <c r="AE440" i="1"/>
  <c r="AF440" i="1"/>
  <c r="AE364" i="1"/>
  <c r="AH364" i="1"/>
  <c r="AD364" i="1"/>
  <c r="AF364" i="1"/>
  <c r="AE380" i="1"/>
  <c r="AD380" i="1"/>
  <c r="AF380" i="1"/>
  <c r="AH380" i="1"/>
  <c r="AE396" i="1"/>
  <c r="AF396" i="1"/>
  <c r="AH396" i="1"/>
  <c r="AD396" i="1"/>
  <c r="AE412" i="1"/>
  <c r="AH412" i="1"/>
  <c r="AF412" i="1"/>
  <c r="AD412" i="1"/>
  <c r="AE428" i="1"/>
  <c r="AD428" i="1"/>
  <c r="AF428" i="1"/>
  <c r="AH428" i="1"/>
  <c r="AE444" i="1"/>
  <c r="AF444" i="1"/>
  <c r="AD444" i="1"/>
  <c r="AH444" i="1"/>
  <c r="AE460" i="1"/>
  <c r="AH460" i="1"/>
  <c r="AF460" i="1"/>
  <c r="AD460" i="1"/>
  <c r="AE476" i="1"/>
  <c r="AD476" i="1"/>
  <c r="AH476" i="1"/>
  <c r="AF476" i="1"/>
  <c r="AE492" i="1"/>
  <c r="AD492" i="1"/>
  <c r="AF492" i="1"/>
  <c r="AH492" i="1"/>
  <c r="AE508" i="1"/>
  <c r="AH508" i="1"/>
  <c r="AF508" i="1"/>
  <c r="AD508" i="1"/>
  <c r="AE524" i="1"/>
  <c r="AF524" i="1"/>
  <c r="AD524" i="1"/>
  <c r="AH524" i="1"/>
  <c r="AE540" i="1"/>
  <c r="AD540" i="1"/>
  <c r="AF540" i="1"/>
  <c r="AH540" i="1"/>
  <c r="AE556" i="1"/>
  <c r="AH556" i="1"/>
  <c r="AD556" i="1"/>
  <c r="AF556" i="1"/>
  <c r="AE572" i="1"/>
  <c r="AD572" i="1"/>
  <c r="AH572" i="1"/>
  <c r="AF572" i="1"/>
  <c r="AE588" i="1"/>
  <c r="AF588" i="1"/>
  <c r="AD588" i="1"/>
  <c r="AH588" i="1"/>
  <c r="AE604" i="1"/>
  <c r="AD604" i="1"/>
  <c r="AH604" i="1"/>
  <c r="AF604" i="1"/>
  <c r="AD439" i="1"/>
  <c r="AH439" i="1"/>
  <c r="AF439" i="1"/>
  <c r="AE439" i="1"/>
  <c r="AE605" i="1"/>
  <c r="AF605" i="1"/>
  <c r="AD605" i="1"/>
  <c r="AH605" i="1"/>
  <c r="AD359" i="1"/>
  <c r="AH359" i="1"/>
  <c r="AE359" i="1"/>
  <c r="AF359" i="1"/>
  <c r="AD519" i="1"/>
  <c r="AH519" i="1"/>
  <c r="AF519" i="1"/>
  <c r="AE519" i="1"/>
  <c r="AD312" i="1"/>
  <c r="AH312" i="1"/>
  <c r="AE312" i="1"/>
  <c r="AF312" i="1"/>
  <c r="AD472" i="1"/>
  <c r="AH472" i="1"/>
  <c r="AF472" i="1"/>
  <c r="AE472" i="1"/>
  <c r="AD313" i="1"/>
  <c r="AH313" i="1"/>
  <c r="AE313" i="1"/>
  <c r="AF313" i="1"/>
  <c r="AD409" i="1"/>
  <c r="AH409" i="1"/>
  <c r="AE409" i="1"/>
  <c r="AF409" i="1"/>
  <c r="AD537" i="1"/>
  <c r="AH537" i="1"/>
  <c r="AF537" i="1"/>
  <c r="AE537" i="1"/>
  <c r="AD378" i="1"/>
  <c r="AF378" i="1"/>
  <c r="AH378" i="1"/>
  <c r="AE378" i="1"/>
  <c r="AD474" i="1"/>
  <c r="AE474" i="1"/>
  <c r="AF474" i="1"/>
  <c r="AH474" i="1"/>
  <c r="AD538" i="1"/>
  <c r="AF538" i="1"/>
  <c r="AH538" i="1"/>
  <c r="AE538" i="1"/>
  <c r="AE349" i="1"/>
  <c r="AF349" i="1"/>
  <c r="AH349" i="1"/>
  <c r="AD349" i="1"/>
  <c r="AE413" i="1"/>
  <c r="AH413" i="1"/>
  <c r="AF413" i="1"/>
  <c r="AD413" i="1"/>
  <c r="AE509" i="1"/>
  <c r="AH509" i="1"/>
  <c r="AF509" i="1"/>
  <c r="AD509" i="1"/>
  <c r="AE573" i="1"/>
  <c r="AH573" i="1"/>
  <c r="AD573" i="1"/>
  <c r="AF573" i="1"/>
  <c r="AE318" i="1"/>
  <c r="AH318" i="1"/>
  <c r="AF318" i="1"/>
  <c r="AD318" i="1"/>
  <c r="AE334" i="1"/>
  <c r="AD334" i="1"/>
  <c r="AF334" i="1"/>
  <c r="AH334" i="1"/>
  <c r="AE350" i="1"/>
  <c r="AF350" i="1"/>
  <c r="AH350" i="1"/>
  <c r="AD350" i="1"/>
  <c r="AE366" i="1"/>
  <c r="AH366" i="1"/>
  <c r="AF366" i="1"/>
  <c r="AD366" i="1"/>
  <c r="AE382" i="1"/>
  <c r="AD382" i="1"/>
  <c r="AH382" i="1"/>
  <c r="AF382" i="1"/>
  <c r="AE398" i="1"/>
  <c r="AD398" i="1"/>
  <c r="AF398" i="1"/>
  <c r="AH398" i="1"/>
  <c r="AE414" i="1"/>
  <c r="AH414" i="1"/>
  <c r="AF414" i="1"/>
  <c r="AD414" i="1"/>
  <c r="AE430" i="1"/>
  <c r="AF430" i="1"/>
  <c r="AH430" i="1"/>
  <c r="AD430" i="1"/>
  <c r="AE446" i="1"/>
  <c r="AD446" i="1"/>
  <c r="AF446" i="1"/>
  <c r="AH446" i="1"/>
  <c r="AE462" i="1"/>
  <c r="AH462" i="1"/>
  <c r="AD462" i="1"/>
  <c r="AF462" i="1"/>
  <c r="AE478" i="1"/>
  <c r="AF478" i="1"/>
  <c r="AD478" i="1"/>
  <c r="AH478" i="1"/>
  <c r="AE494" i="1"/>
  <c r="AD494" i="1"/>
  <c r="AF494" i="1"/>
  <c r="AH494" i="1"/>
  <c r="AE510" i="1"/>
  <c r="AH510" i="1"/>
  <c r="AF510" i="1"/>
  <c r="AD510" i="1"/>
  <c r="AE526" i="1"/>
  <c r="AH526" i="1"/>
  <c r="AD526" i="1"/>
  <c r="AF526" i="1"/>
  <c r="AE542" i="1"/>
  <c r="AD542" i="1"/>
  <c r="AF542" i="1"/>
  <c r="AH542" i="1"/>
  <c r="AE558" i="1"/>
  <c r="AF558" i="1"/>
  <c r="AH558" i="1"/>
  <c r="AD558" i="1"/>
  <c r="AE574" i="1"/>
  <c r="AH574" i="1"/>
  <c r="AF574" i="1"/>
  <c r="AD574" i="1"/>
  <c r="AE590" i="1"/>
  <c r="AD590" i="1"/>
  <c r="AH590" i="1"/>
  <c r="AF590" i="1"/>
  <c r="AL606" i="1" l="1"/>
  <c r="AC9" i="1"/>
  <c r="V257" i="1"/>
  <c r="X257" i="1" s="1"/>
  <c r="V254" i="1"/>
  <c r="X254" i="1" s="1"/>
  <c r="V253" i="1"/>
  <c r="X253" i="1" s="1"/>
  <c r="V252" i="1"/>
  <c r="X252" i="1" s="1"/>
  <c r="V251" i="1"/>
  <c r="X251" i="1" s="1"/>
  <c r="V250" i="1"/>
  <c r="X250" i="1" s="1"/>
  <c r="V249" i="1"/>
  <c r="X249" i="1" s="1"/>
  <c r="V248" i="1"/>
  <c r="X248" i="1" s="1"/>
  <c r="V247" i="1"/>
  <c r="X247" i="1" s="1"/>
  <c r="V246" i="1"/>
  <c r="X246" i="1" s="1"/>
  <c r="V245" i="1"/>
  <c r="X245" i="1" s="1"/>
  <c r="V244" i="1"/>
  <c r="X244" i="1" s="1"/>
  <c r="V243" i="1"/>
  <c r="X243" i="1" s="1"/>
  <c r="V242" i="1"/>
  <c r="X242" i="1" s="1"/>
  <c r="V241" i="1"/>
  <c r="X241" i="1" s="1"/>
  <c r="V239" i="1"/>
  <c r="X239" i="1" s="1"/>
  <c r="V238" i="1"/>
  <c r="X238" i="1" s="1"/>
  <c r="X605" i="1"/>
  <c r="Y605" i="1" s="1"/>
  <c r="X604" i="1"/>
  <c r="Y604" i="1" s="1"/>
  <c r="X603" i="1"/>
  <c r="Y603" i="1" s="1"/>
  <c r="X602" i="1"/>
  <c r="Y602" i="1" s="1"/>
  <c r="X601" i="1"/>
  <c r="Y601" i="1" s="1"/>
  <c r="X600" i="1"/>
  <c r="Y600" i="1" s="1"/>
  <c r="X599" i="1"/>
  <c r="Y599" i="1" s="1"/>
  <c r="X598" i="1"/>
  <c r="Y598" i="1" s="1"/>
  <c r="X597" i="1"/>
  <c r="Y597" i="1" s="1"/>
  <c r="X596" i="1"/>
  <c r="Y596" i="1" s="1"/>
  <c r="X595" i="1"/>
  <c r="Y595" i="1" s="1"/>
  <c r="X594" i="1"/>
  <c r="Y594" i="1" s="1"/>
  <c r="X593" i="1"/>
  <c r="Y593" i="1" s="1"/>
  <c r="X592" i="1"/>
  <c r="Y592" i="1" s="1"/>
  <c r="X591" i="1"/>
  <c r="Y591" i="1" s="1"/>
  <c r="X590" i="1"/>
  <c r="Y590" i="1" s="1"/>
  <c r="X589" i="1"/>
  <c r="Y589" i="1" s="1"/>
  <c r="X588" i="1"/>
  <c r="Y588" i="1" s="1"/>
  <c r="X587" i="1"/>
  <c r="Y587" i="1" s="1"/>
  <c r="X586" i="1"/>
  <c r="Y586" i="1" s="1"/>
  <c r="X585" i="1"/>
  <c r="Y585" i="1" s="1"/>
  <c r="X584" i="1"/>
  <c r="Y584" i="1" s="1"/>
  <c r="X583" i="1"/>
  <c r="Y583" i="1" s="1"/>
  <c r="X582" i="1"/>
  <c r="Y582" i="1" s="1"/>
  <c r="X581" i="1"/>
  <c r="Y581" i="1" s="1"/>
  <c r="X580" i="1"/>
  <c r="Y580" i="1" s="1"/>
  <c r="X579" i="1"/>
  <c r="Y579" i="1" s="1"/>
  <c r="X578" i="1"/>
  <c r="Y578" i="1" s="1"/>
  <c r="X577" i="1"/>
  <c r="Y577" i="1" s="1"/>
  <c r="X576" i="1"/>
  <c r="Y576" i="1" s="1"/>
  <c r="X575" i="1"/>
  <c r="Y575" i="1" s="1"/>
  <c r="X574" i="1"/>
  <c r="Y574" i="1" s="1"/>
  <c r="X573" i="1"/>
  <c r="Y573" i="1" s="1"/>
  <c r="X572" i="1"/>
  <c r="Y572" i="1" s="1"/>
  <c r="X571" i="1"/>
  <c r="Y571" i="1" s="1"/>
  <c r="X570" i="1"/>
  <c r="Y570" i="1" s="1"/>
  <c r="X569" i="1"/>
  <c r="Y569" i="1" s="1"/>
  <c r="X568" i="1"/>
  <c r="Y568" i="1" s="1"/>
  <c r="X567" i="1"/>
  <c r="Y567" i="1" s="1"/>
  <c r="X566" i="1"/>
  <c r="Y566" i="1" s="1"/>
  <c r="X565" i="1"/>
  <c r="Y565" i="1" s="1"/>
  <c r="X564" i="1"/>
  <c r="Y564" i="1" s="1"/>
  <c r="X563" i="1"/>
  <c r="Y563" i="1" s="1"/>
  <c r="X562" i="1"/>
  <c r="Y562" i="1" s="1"/>
  <c r="X561" i="1"/>
  <c r="Y561" i="1" s="1"/>
  <c r="X560" i="1"/>
  <c r="Y560" i="1" s="1"/>
  <c r="X559" i="1"/>
  <c r="Y559" i="1" s="1"/>
  <c r="X558" i="1"/>
  <c r="Y558" i="1" s="1"/>
  <c r="X557" i="1"/>
  <c r="Y557" i="1" s="1"/>
  <c r="X556" i="1"/>
  <c r="Y556" i="1" s="1"/>
  <c r="X555" i="1"/>
  <c r="Y555" i="1" s="1"/>
  <c r="X554" i="1"/>
  <c r="Y554" i="1" s="1"/>
  <c r="X553" i="1"/>
  <c r="Y553" i="1" s="1"/>
  <c r="X552" i="1"/>
  <c r="Y552" i="1" s="1"/>
  <c r="X551" i="1"/>
  <c r="Y551" i="1" s="1"/>
  <c r="X550" i="1"/>
  <c r="Y550" i="1" s="1"/>
  <c r="X549" i="1"/>
  <c r="Y549" i="1" s="1"/>
  <c r="X548" i="1"/>
  <c r="Y548" i="1" s="1"/>
  <c r="X547" i="1"/>
  <c r="Y547" i="1" s="1"/>
  <c r="X546" i="1"/>
  <c r="Y546" i="1" s="1"/>
  <c r="X545" i="1"/>
  <c r="Y545" i="1" s="1"/>
  <c r="X544" i="1"/>
  <c r="Y544" i="1" s="1"/>
  <c r="X543" i="1"/>
  <c r="Y543" i="1" s="1"/>
  <c r="X542" i="1"/>
  <c r="Y542" i="1" s="1"/>
  <c r="X541" i="1"/>
  <c r="Y541" i="1" s="1"/>
  <c r="X540" i="1"/>
  <c r="Y540" i="1" s="1"/>
  <c r="X539" i="1"/>
  <c r="Y539" i="1" s="1"/>
  <c r="X538" i="1"/>
  <c r="Y538" i="1" s="1"/>
  <c r="X537" i="1"/>
  <c r="Y537" i="1" s="1"/>
  <c r="X536" i="1"/>
  <c r="Y536" i="1" s="1"/>
  <c r="X535" i="1"/>
  <c r="Y535" i="1" s="1"/>
  <c r="X534" i="1"/>
  <c r="Y534" i="1" s="1"/>
  <c r="X533" i="1"/>
  <c r="Y533" i="1" s="1"/>
  <c r="X532" i="1"/>
  <c r="Y532" i="1" s="1"/>
  <c r="X531" i="1"/>
  <c r="Y531" i="1" s="1"/>
  <c r="X530" i="1"/>
  <c r="Y530" i="1" s="1"/>
  <c r="X529" i="1"/>
  <c r="Y529" i="1" s="1"/>
  <c r="X528" i="1"/>
  <c r="Y528" i="1" s="1"/>
  <c r="X527" i="1"/>
  <c r="X526" i="1"/>
  <c r="Y526" i="1" s="1"/>
  <c r="X525" i="1"/>
  <c r="Y525" i="1" s="1"/>
  <c r="X524" i="1"/>
  <c r="Y524" i="1" s="1"/>
  <c r="X523" i="1"/>
  <c r="Y523" i="1" s="1"/>
  <c r="X522" i="1"/>
  <c r="Y522" i="1" s="1"/>
  <c r="X521" i="1"/>
  <c r="Y521" i="1" s="1"/>
  <c r="X520" i="1"/>
  <c r="Y520" i="1" s="1"/>
  <c r="X519" i="1"/>
  <c r="Y519" i="1" s="1"/>
  <c r="X518" i="1"/>
  <c r="Y518" i="1" s="1"/>
  <c r="X517" i="1"/>
  <c r="Y517" i="1" s="1"/>
  <c r="X516" i="1"/>
  <c r="Y516" i="1" s="1"/>
  <c r="X515" i="1"/>
  <c r="Y515" i="1" s="1"/>
  <c r="X514" i="1"/>
  <c r="Y514" i="1" s="1"/>
  <c r="X513" i="1"/>
  <c r="Y513" i="1" s="1"/>
  <c r="X512" i="1"/>
  <c r="Y512" i="1" s="1"/>
  <c r="X511" i="1"/>
  <c r="Y511" i="1" s="1"/>
  <c r="X510" i="1"/>
  <c r="Y510" i="1" s="1"/>
  <c r="X509" i="1"/>
  <c r="Y509" i="1" s="1"/>
  <c r="X508" i="1"/>
  <c r="Y508" i="1" s="1"/>
  <c r="X507" i="1"/>
  <c r="Y507" i="1" s="1"/>
  <c r="X506" i="1"/>
  <c r="Y506" i="1" s="1"/>
  <c r="X505" i="1"/>
  <c r="Y505" i="1" s="1"/>
  <c r="X504" i="1"/>
  <c r="Y504" i="1" s="1"/>
  <c r="X503" i="1"/>
  <c r="Y503" i="1" s="1"/>
  <c r="X502" i="1"/>
  <c r="Y502" i="1" s="1"/>
  <c r="X501" i="1"/>
  <c r="Y501" i="1" s="1"/>
  <c r="X500" i="1"/>
  <c r="Y500" i="1" s="1"/>
  <c r="X499" i="1"/>
  <c r="Y499" i="1" s="1"/>
  <c r="X498" i="1"/>
  <c r="Y498" i="1" s="1"/>
  <c r="X497" i="1"/>
  <c r="Y497" i="1" s="1"/>
  <c r="X496" i="1"/>
  <c r="Y496" i="1" s="1"/>
  <c r="X495" i="1"/>
  <c r="Y495" i="1" s="1"/>
  <c r="X494" i="1"/>
  <c r="Y494" i="1" s="1"/>
  <c r="X493" i="1"/>
  <c r="Y493" i="1" s="1"/>
  <c r="X492" i="1"/>
  <c r="Y492" i="1" s="1"/>
  <c r="X491" i="1"/>
  <c r="Y491" i="1" s="1"/>
  <c r="X490" i="1"/>
  <c r="Y490" i="1" s="1"/>
  <c r="X489" i="1"/>
  <c r="Y489" i="1" s="1"/>
  <c r="X488" i="1"/>
  <c r="Y488" i="1" s="1"/>
  <c r="X487" i="1"/>
  <c r="Y487" i="1" s="1"/>
  <c r="X486" i="1"/>
  <c r="Y486" i="1" s="1"/>
  <c r="X485" i="1"/>
  <c r="Y485" i="1" s="1"/>
  <c r="X484" i="1"/>
  <c r="Y484" i="1" s="1"/>
  <c r="X483" i="1"/>
  <c r="Y483" i="1" s="1"/>
  <c r="X482" i="1"/>
  <c r="Y482" i="1" s="1"/>
  <c r="X481" i="1"/>
  <c r="Y481" i="1" s="1"/>
  <c r="X480" i="1"/>
  <c r="Y480" i="1" s="1"/>
  <c r="X479" i="1"/>
  <c r="Y479" i="1" s="1"/>
  <c r="X478" i="1"/>
  <c r="Y478" i="1" s="1"/>
  <c r="X477" i="1"/>
  <c r="Y477" i="1" s="1"/>
  <c r="X476" i="1"/>
  <c r="Y476" i="1" s="1"/>
  <c r="X475" i="1"/>
  <c r="Y475" i="1" s="1"/>
  <c r="X474" i="1"/>
  <c r="Y474" i="1" s="1"/>
  <c r="X473" i="1"/>
  <c r="Y473" i="1" s="1"/>
  <c r="X472" i="1"/>
  <c r="Y472" i="1" s="1"/>
  <c r="X471" i="1"/>
  <c r="Y471" i="1" s="1"/>
  <c r="X470" i="1"/>
  <c r="Y470" i="1" s="1"/>
  <c r="X469" i="1"/>
  <c r="Y469" i="1" s="1"/>
  <c r="X468" i="1"/>
  <c r="Y468" i="1" s="1"/>
  <c r="X467" i="1"/>
  <c r="Y467" i="1" s="1"/>
  <c r="X466" i="1"/>
  <c r="Y466" i="1" s="1"/>
  <c r="X465" i="1"/>
  <c r="Y465" i="1" s="1"/>
  <c r="X464" i="1"/>
  <c r="Y464" i="1" s="1"/>
  <c r="X463" i="1"/>
  <c r="Y463" i="1" s="1"/>
  <c r="X462" i="1"/>
  <c r="Y462" i="1" s="1"/>
  <c r="X461" i="1"/>
  <c r="Y461" i="1" s="1"/>
  <c r="X460" i="1"/>
  <c r="Y460" i="1" s="1"/>
  <c r="X459" i="1"/>
  <c r="Y459" i="1" s="1"/>
  <c r="X458" i="1"/>
  <c r="Y458" i="1" s="1"/>
  <c r="X457" i="1"/>
  <c r="Y457" i="1" s="1"/>
  <c r="X456" i="1"/>
  <c r="Y456" i="1" s="1"/>
  <c r="X455" i="1"/>
  <c r="Y455" i="1" s="1"/>
  <c r="X454" i="1"/>
  <c r="Y454" i="1" s="1"/>
  <c r="X453" i="1"/>
  <c r="Y453" i="1" s="1"/>
  <c r="X452" i="1"/>
  <c r="Y452" i="1" s="1"/>
  <c r="X451" i="1"/>
  <c r="Y451" i="1" s="1"/>
  <c r="X450" i="1"/>
  <c r="Y450" i="1" s="1"/>
  <c r="X449" i="1"/>
  <c r="Y449" i="1" s="1"/>
  <c r="X448" i="1"/>
  <c r="Y448" i="1" s="1"/>
  <c r="X447" i="1"/>
  <c r="Y447" i="1" s="1"/>
  <c r="X446" i="1"/>
  <c r="Y446" i="1" s="1"/>
  <c r="X445" i="1"/>
  <c r="Y445" i="1" s="1"/>
  <c r="X444" i="1"/>
  <c r="Y444" i="1" s="1"/>
  <c r="X443" i="1"/>
  <c r="Y443" i="1" s="1"/>
  <c r="X442" i="1"/>
  <c r="Y442" i="1" s="1"/>
  <c r="X441" i="1"/>
  <c r="Y441" i="1" s="1"/>
  <c r="X440" i="1"/>
  <c r="Y440" i="1" s="1"/>
  <c r="X439" i="1"/>
  <c r="Y439" i="1" s="1"/>
  <c r="X438" i="1"/>
  <c r="Y438" i="1" s="1"/>
  <c r="X437" i="1"/>
  <c r="Y437" i="1" s="1"/>
  <c r="X436" i="1"/>
  <c r="Y436" i="1" s="1"/>
  <c r="X435" i="1"/>
  <c r="Y435" i="1" s="1"/>
  <c r="X434" i="1"/>
  <c r="Y434" i="1" s="1"/>
  <c r="X433" i="1"/>
  <c r="Y433" i="1" s="1"/>
  <c r="X432" i="1"/>
  <c r="Y432" i="1" s="1"/>
  <c r="X431" i="1"/>
  <c r="Y431" i="1" s="1"/>
  <c r="X430" i="1"/>
  <c r="Y430" i="1" s="1"/>
  <c r="X429" i="1"/>
  <c r="Y429" i="1" s="1"/>
  <c r="X428" i="1"/>
  <c r="Y428" i="1" s="1"/>
  <c r="X427" i="1"/>
  <c r="Y427" i="1" s="1"/>
  <c r="X426" i="1"/>
  <c r="Y426" i="1" s="1"/>
  <c r="X425" i="1"/>
  <c r="Y425" i="1" s="1"/>
  <c r="X424" i="1"/>
  <c r="Y424" i="1" s="1"/>
  <c r="X423" i="1"/>
  <c r="Y423" i="1" s="1"/>
  <c r="X422" i="1"/>
  <c r="Y422" i="1" s="1"/>
  <c r="X421" i="1"/>
  <c r="Y421" i="1" s="1"/>
  <c r="X420" i="1"/>
  <c r="Y420" i="1" s="1"/>
  <c r="X419" i="1"/>
  <c r="Y419" i="1" s="1"/>
  <c r="X418" i="1"/>
  <c r="Y418" i="1" s="1"/>
  <c r="X417" i="1"/>
  <c r="Y417" i="1" s="1"/>
  <c r="X416" i="1"/>
  <c r="Y416" i="1" s="1"/>
  <c r="X415" i="1"/>
  <c r="Y415" i="1" s="1"/>
  <c r="X414" i="1"/>
  <c r="Y414" i="1" s="1"/>
  <c r="X413" i="1"/>
  <c r="Y413" i="1" s="1"/>
  <c r="X412" i="1"/>
  <c r="Y412" i="1" s="1"/>
  <c r="X411" i="1"/>
  <c r="Y411" i="1" s="1"/>
  <c r="X410" i="1"/>
  <c r="Y410" i="1" s="1"/>
  <c r="X409" i="1"/>
  <c r="Y409" i="1" s="1"/>
  <c r="X408" i="1"/>
  <c r="Y408" i="1" s="1"/>
  <c r="X407" i="1"/>
  <c r="Y407" i="1" s="1"/>
  <c r="X406" i="1"/>
  <c r="Y406" i="1" s="1"/>
  <c r="X405" i="1"/>
  <c r="Y405" i="1" s="1"/>
  <c r="X404" i="1"/>
  <c r="Y404" i="1" s="1"/>
  <c r="X403" i="1"/>
  <c r="Y403" i="1" s="1"/>
  <c r="X402" i="1"/>
  <c r="Y402" i="1" s="1"/>
  <c r="X401" i="1"/>
  <c r="Y401" i="1" s="1"/>
  <c r="X400" i="1"/>
  <c r="Y400" i="1" s="1"/>
  <c r="X399" i="1"/>
  <c r="Y399" i="1" s="1"/>
  <c r="X398" i="1"/>
  <c r="Y398" i="1" s="1"/>
  <c r="X397" i="1"/>
  <c r="Y397" i="1" s="1"/>
  <c r="X396" i="1"/>
  <c r="Y396" i="1" s="1"/>
  <c r="X395" i="1"/>
  <c r="Y395" i="1" s="1"/>
  <c r="X394" i="1"/>
  <c r="Y394" i="1" s="1"/>
  <c r="X393" i="1"/>
  <c r="Y393" i="1" s="1"/>
  <c r="X392" i="1"/>
  <c r="Y392" i="1" s="1"/>
  <c r="X391" i="1"/>
  <c r="Y391" i="1" s="1"/>
  <c r="X390" i="1"/>
  <c r="Y390" i="1" s="1"/>
  <c r="X389" i="1"/>
  <c r="Y389" i="1" s="1"/>
  <c r="X388" i="1"/>
  <c r="Y388" i="1" s="1"/>
  <c r="X387" i="1"/>
  <c r="Y387" i="1" s="1"/>
  <c r="X386" i="1"/>
  <c r="Y386" i="1" s="1"/>
  <c r="X385" i="1"/>
  <c r="Y385" i="1" s="1"/>
  <c r="X384" i="1"/>
  <c r="Y384" i="1" s="1"/>
  <c r="X383" i="1"/>
  <c r="Y383" i="1" s="1"/>
  <c r="X382" i="1"/>
  <c r="Y382" i="1" s="1"/>
  <c r="X381" i="1"/>
  <c r="Y381" i="1" s="1"/>
  <c r="X380" i="1"/>
  <c r="Y380" i="1" s="1"/>
  <c r="X379" i="1"/>
  <c r="Y379" i="1" s="1"/>
  <c r="X378" i="1"/>
  <c r="Y378" i="1" s="1"/>
  <c r="X377" i="1"/>
  <c r="Y377" i="1" s="1"/>
  <c r="X376" i="1"/>
  <c r="Y376" i="1" s="1"/>
  <c r="X375" i="1"/>
  <c r="Y375" i="1" s="1"/>
  <c r="X374" i="1"/>
  <c r="Y374" i="1" s="1"/>
  <c r="X373" i="1"/>
  <c r="Y373" i="1" s="1"/>
  <c r="X372" i="1"/>
  <c r="Y372" i="1" s="1"/>
  <c r="X371" i="1"/>
  <c r="Y371" i="1" s="1"/>
  <c r="X370" i="1"/>
  <c r="Y370" i="1" s="1"/>
  <c r="X369" i="1"/>
  <c r="Y369" i="1" s="1"/>
  <c r="X368" i="1"/>
  <c r="Y368" i="1" s="1"/>
  <c r="X367" i="1"/>
  <c r="Y367" i="1" s="1"/>
  <c r="X366" i="1"/>
  <c r="Y366" i="1" s="1"/>
  <c r="X365" i="1"/>
  <c r="Y365" i="1" s="1"/>
  <c r="X364" i="1"/>
  <c r="Y364" i="1" s="1"/>
  <c r="X363" i="1"/>
  <c r="Y363" i="1" s="1"/>
  <c r="X362" i="1"/>
  <c r="Y362" i="1" s="1"/>
  <c r="X361" i="1"/>
  <c r="Y361" i="1" s="1"/>
  <c r="X360" i="1"/>
  <c r="Y360" i="1" s="1"/>
  <c r="X359" i="1"/>
  <c r="Y359" i="1" s="1"/>
  <c r="X358" i="1"/>
  <c r="Y358" i="1" s="1"/>
  <c r="X357" i="1"/>
  <c r="Y357" i="1" s="1"/>
  <c r="X356" i="1"/>
  <c r="Y356" i="1" s="1"/>
  <c r="X355" i="1"/>
  <c r="Y355" i="1" s="1"/>
  <c r="X354" i="1"/>
  <c r="Y354" i="1" s="1"/>
  <c r="X353" i="1"/>
  <c r="Y353" i="1" s="1"/>
  <c r="X352" i="1"/>
  <c r="Y352" i="1" s="1"/>
  <c r="X351" i="1"/>
  <c r="Y351" i="1" s="1"/>
  <c r="X350" i="1"/>
  <c r="Y350" i="1" s="1"/>
  <c r="X349" i="1"/>
  <c r="Y349" i="1" s="1"/>
  <c r="X348" i="1"/>
  <c r="Y348" i="1" s="1"/>
  <c r="X347" i="1"/>
  <c r="Y347" i="1" s="1"/>
  <c r="X346" i="1"/>
  <c r="Y346" i="1" s="1"/>
  <c r="X345" i="1"/>
  <c r="Y345" i="1" s="1"/>
  <c r="X344" i="1"/>
  <c r="Y344" i="1" s="1"/>
  <c r="X343" i="1"/>
  <c r="Y343" i="1" s="1"/>
  <c r="X342" i="1"/>
  <c r="Y342" i="1" s="1"/>
  <c r="X341" i="1"/>
  <c r="Y341" i="1" s="1"/>
  <c r="X340" i="1"/>
  <c r="Y340" i="1" s="1"/>
  <c r="X339" i="1"/>
  <c r="Y339" i="1" s="1"/>
  <c r="X338" i="1"/>
  <c r="Y338" i="1" s="1"/>
  <c r="X337" i="1"/>
  <c r="Y337" i="1" s="1"/>
  <c r="X336" i="1"/>
  <c r="Y336" i="1" s="1"/>
  <c r="X335" i="1"/>
  <c r="Y335" i="1" s="1"/>
  <c r="X334" i="1"/>
  <c r="Y334" i="1" s="1"/>
  <c r="X333" i="1"/>
  <c r="Y333" i="1" s="1"/>
  <c r="X332" i="1"/>
  <c r="Y332" i="1" s="1"/>
  <c r="X331" i="1"/>
  <c r="Y331" i="1" s="1"/>
  <c r="X330" i="1"/>
  <c r="Y330" i="1" s="1"/>
  <c r="X329" i="1"/>
  <c r="Y329" i="1" s="1"/>
  <c r="X328" i="1"/>
  <c r="Y328" i="1" s="1"/>
  <c r="X327" i="1"/>
  <c r="Y327" i="1" s="1"/>
  <c r="X326" i="1"/>
  <c r="Y326" i="1" s="1"/>
  <c r="X325" i="1"/>
  <c r="Y325" i="1" s="1"/>
  <c r="X324" i="1"/>
  <c r="Y324" i="1" s="1"/>
  <c r="X323" i="1"/>
  <c r="Y323" i="1" s="1"/>
  <c r="X322" i="1"/>
  <c r="Y322" i="1" s="1"/>
  <c r="X321" i="1"/>
  <c r="Y321" i="1" s="1"/>
  <c r="X320" i="1"/>
  <c r="Y320" i="1" s="1"/>
  <c r="X319" i="1"/>
  <c r="Y319" i="1" s="1"/>
  <c r="X318" i="1"/>
  <c r="Y318" i="1" s="1"/>
  <c r="X317" i="1"/>
  <c r="Y317" i="1" s="1"/>
  <c r="X316" i="1"/>
  <c r="Y316" i="1" s="1"/>
  <c r="X315" i="1"/>
  <c r="Y315" i="1" s="1"/>
  <c r="X314" i="1"/>
  <c r="Y314" i="1" s="1"/>
  <c r="X313" i="1"/>
  <c r="Y313" i="1" s="1"/>
  <c r="X312" i="1"/>
  <c r="Y312" i="1" s="1"/>
  <c r="X311" i="1"/>
  <c r="Y311" i="1" s="1"/>
  <c r="X310" i="1"/>
  <c r="Y310" i="1" s="1"/>
  <c r="X309" i="1"/>
  <c r="Y309" i="1" s="1"/>
  <c r="X308" i="1"/>
  <c r="Y308" i="1" s="1"/>
  <c r="X307" i="1"/>
  <c r="Y307" i="1" s="1"/>
  <c r="X306" i="1"/>
  <c r="Y306" i="1" s="1"/>
  <c r="X305" i="1"/>
  <c r="Y305" i="1" s="1"/>
  <c r="X304" i="1"/>
  <c r="Y304" i="1" s="1"/>
  <c r="X303" i="1"/>
  <c r="Y303" i="1" s="1"/>
  <c r="X302" i="1"/>
  <c r="Y302" i="1" s="1"/>
  <c r="X301" i="1"/>
  <c r="Y301" i="1" s="1"/>
  <c r="X300" i="1"/>
  <c r="Y300" i="1" s="1"/>
  <c r="X299" i="1"/>
  <c r="Y299" i="1" s="1"/>
  <c r="X298" i="1"/>
  <c r="Y298" i="1" s="1"/>
  <c r="X297" i="1"/>
  <c r="Y297" i="1" s="1"/>
  <c r="X296" i="1"/>
  <c r="Y296" i="1" s="1"/>
  <c r="X295" i="1"/>
  <c r="Y295" i="1" s="1"/>
  <c r="X294" i="1"/>
  <c r="Y294" i="1" s="1"/>
  <c r="X293" i="1"/>
  <c r="Y293" i="1" s="1"/>
  <c r="X292" i="1"/>
  <c r="Y292" i="1" s="1"/>
  <c r="X291" i="1"/>
  <c r="Y291" i="1" s="1"/>
  <c r="X290" i="1"/>
  <c r="Y290" i="1" s="1"/>
  <c r="X289" i="1"/>
  <c r="Y289" i="1" s="1"/>
  <c r="X288" i="1"/>
  <c r="Y288" i="1" s="1"/>
  <c r="X287" i="1"/>
  <c r="Y287" i="1" s="1"/>
  <c r="X286" i="1"/>
  <c r="Y286" i="1" s="1"/>
  <c r="X285" i="1"/>
  <c r="Y285" i="1" s="1"/>
  <c r="X284" i="1"/>
  <c r="Y284" i="1" s="1"/>
  <c r="X283" i="1"/>
  <c r="Y283" i="1" s="1"/>
  <c r="X282" i="1"/>
  <c r="Y282" i="1" s="1"/>
  <c r="X281" i="1"/>
  <c r="Y281" i="1" s="1"/>
  <c r="X280" i="1"/>
  <c r="Y280" i="1" s="1"/>
  <c r="X279" i="1"/>
  <c r="Y279" i="1" s="1"/>
  <c r="X278" i="1"/>
  <c r="Y278" i="1" s="1"/>
  <c r="X277" i="1"/>
  <c r="Y277" i="1" s="1"/>
  <c r="X276" i="1"/>
  <c r="Y276" i="1" s="1"/>
  <c r="X275" i="1"/>
  <c r="Y275" i="1" s="1"/>
  <c r="X274" i="1"/>
  <c r="Y274" i="1" s="1"/>
  <c r="X273" i="1"/>
  <c r="Y273" i="1" s="1"/>
  <c r="X272" i="1"/>
  <c r="Y272" i="1" s="1"/>
  <c r="X271" i="1"/>
  <c r="Y271" i="1" s="1"/>
  <c r="X270" i="1"/>
  <c r="Y270" i="1" s="1"/>
  <c r="X269" i="1"/>
  <c r="Y269" i="1" s="1"/>
  <c r="X268" i="1"/>
  <c r="Y268" i="1" s="1"/>
  <c r="X267" i="1"/>
  <c r="Y267" i="1" s="1"/>
  <c r="X266" i="1"/>
  <c r="Y266" i="1" s="1"/>
  <c r="X265" i="1"/>
  <c r="Y265" i="1" s="1"/>
  <c r="X264" i="1"/>
  <c r="Y264" i="1" s="1"/>
  <c r="X263" i="1"/>
  <c r="Y263" i="1" s="1"/>
  <c r="X262" i="1"/>
  <c r="Y262" i="1" s="1"/>
  <c r="X261" i="1"/>
  <c r="Y261" i="1" s="1"/>
  <c r="X260" i="1"/>
  <c r="Y260" i="1" s="1"/>
  <c r="X259" i="1"/>
  <c r="Y259" i="1" s="1"/>
  <c r="X258" i="1"/>
  <c r="Y258" i="1" s="1"/>
  <c r="X256" i="1"/>
  <c r="Y256" i="1" s="1"/>
  <c r="X255" i="1"/>
  <c r="Y255" i="1" s="1"/>
  <c r="X240" i="1"/>
  <c r="Y240" i="1" s="1"/>
  <c r="X237" i="1"/>
  <c r="Y237" i="1" s="1"/>
  <c r="X236" i="1"/>
  <c r="Y236" i="1" s="1"/>
  <c r="X235" i="1"/>
  <c r="Y235" i="1" s="1"/>
  <c r="X234" i="1"/>
  <c r="Y234" i="1" s="1"/>
  <c r="X233" i="1"/>
  <c r="Y233" i="1" s="1"/>
  <c r="X232" i="1"/>
  <c r="Y232" i="1" s="1"/>
  <c r="X231" i="1"/>
  <c r="Y231" i="1" s="1"/>
  <c r="X230" i="1"/>
  <c r="Y230" i="1" s="1"/>
  <c r="X229" i="1"/>
  <c r="Y229" i="1" s="1"/>
  <c r="X228" i="1"/>
  <c r="Y228" i="1" s="1"/>
  <c r="X227" i="1"/>
  <c r="Y227" i="1" s="1"/>
  <c r="X226" i="1"/>
  <c r="Y226" i="1" s="1"/>
  <c r="X225" i="1"/>
  <c r="Y225" i="1" s="1"/>
  <c r="X224" i="1"/>
  <c r="Y224" i="1" s="1"/>
  <c r="X223" i="1"/>
  <c r="Y223" i="1" s="1"/>
  <c r="X222" i="1"/>
  <c r="Y222" i="1" s="1"/>
  <c r="X221" i="1"/>
  <c r="Y221" i="1" s="1"/>
  <c r="X220" i="1"/>
  <c r="Y220" i="1" s="1"/>
  <c r="X219" i="1"/>
  <c r="Y219" i="1" s="1"/>
  <c r="X218" i="1"/>
  <c r="Y218" i="1" s="1"/>
  <c r="X217" i="1"/>
  <c r="Y217" i="1" s="1"/>
  <c r="X216" i="1"/>
  <c r="Y216" i="1" s="1"/>
  <c r="X215" i="1"/>
  <c r="Y215" i="1" s="1"/>
  <c r="X214" i="1"/>
  <c r="Y214" i="1" s="1"/>
  <c r="X213" i="1"/>
  <c r="Y213" i="1" s="1"/>
  <c r="X212" i="1"/>
  <c r="Y212" i="1" s="1"/>
  <c r="X211" i="1"/>
  <c r="Y211" i="1" s="1"/>
  <c r="X210" i="1"/>
  <c r="Y210" i="1" s="1"/>
  <c r="X209" i="1"/>
  <c r="Y209" i="1" s="1"/>
  <c r="X208" i="1"/>
  <c r="Y208" i="1" s="1"/>
  <c r="X207" i="1"/>
  <c r="Y207" i="1" s="1"/>
  <c r="X206" i="1"/>
  <c r="Y206" i="1" s="1"/>
  <c r="X205" i="1"/>
  <c r="Y205" i="1" s="1"/>
  <c r="X204" i="1"/>
  <c r="Y204" i="1" s="1"/>
  <c r="X203" i="1"/>
  <c r="Y203" i="1" s="1"/>
  <c r="X202" i="1"/>
  <c r="Y202" i="1" s="1"/>
  <c r="X201" i="1"/>
  <c r="Y201" i="1" s="1"/>
  <c r="X200" i="1"/>
  <c r="Y200" i="1" s="1"/>
  <c r="X199" i="1"/>
  <c r="Y199" i="1" s="1"/>
  <c r="X198" i="1"/>
  <c r="Y198" i="1" s="1"/>
  <c r="X197" i="1"/>
  <c r="Y197" i="1" s="1"/>
  <c r="X196" i="1"/>
  <c r="Y196" i="1" s="1"/>
  <c r="X195" i="1"/>
  <c r="Y195" i="1" s="1"/>
  <c r="X194" i="1"/>
  <c r="Y194" i="1" s="1"/>
  <c r="X193" i="1"/>
  <c r="Y193" i="1" s="1"/>
  <c r="X192" i="1"/>
  <c r="Y192" i="1" s="1"/>
  <c r="X191" i="1"/>
  <c r="Y191" i="1" s="1"/>
  <c r="X190" i="1"/>
  <c r="Y190" i="1" s="1"/>
  <c r="X189" i="1"/>
  <c r="Y189" i="1" s="1"/>
  <c r="X188" i="1"/>
  <c r="Y188" i="1" s="1"/>
  <c r="X187" i="1"/>
  <c r="Y187" i="1" s="1"/>
  <c r="X186" i="1"/>
  <c r="Y186" i="1" s="1"/>
  <c r="X185" i="1"/>
  <c r="Y185" i="1" s="1"/>
  <c r="X184" i="1"/>
  <c r="Y184" i="1" s="1"/>
  <c r="X183" i="1"/>
  <c r="Y183" i="1" s="1"/>
  <c r="X182" i="1"/>
  <c r="Y182" i="1" s="1"/>
  <c r="X181" i="1"/>
  <c r="Y181" i="1" s="1"/>
  <c r="X180" i="1"/>
  <c r="Y180" i="1" s="1"/>
  <c r="X179" i="1"/>
  <c r="Y179" i="1" s="1"/>
  <c r="X178" i="1"/>
  <c r="Y178" i="1" s="1"/>
  <c r="X177" i="1"/>
  <c r="Y177" i="1" s="1"/>
  <c r="X176" i="1"/>
  <c r="Y176" i="1" s="1"/>
  <c r="X175" i="1"/>
  <c r="Y175" i="1" s="1"/>
  <c r="X174" i="1"/>
  <c r="Y174" i="1" s="1"/>
  <c r="X173" i="1"/>
  <c r="Y173" i="1" s="1"/>
  <c r="X172" i="1"/>
  <c r="Y172" i="1" s="1"/>
  <c r="X171" i="1"/>
  <c r="Y171" i="1" s="1"/>
  <c r="X170" i="1"/>
  <c r="Y170" i="1" s="1"/>
  <c r="X169" i="1"/>
  <c r="Y169" i="1" s="1"/>
  <c r="X168" i="1"/>
  <c r="Y168" i="1" s="1"/>
  <c r="X167" i="1"/>
  <c r="Y167" i="1" s="1"/>
  <c r="X166" i="1"/>
  <c r="Y166" i="1" s="1"/>
  <c r="X165" i="1"/>
  <c r="Y165" i="1" s="1"/>
  <c r="X164" i="1"/>
  <c r="Y164" i="1" s="1"/>
  <c r="X163" i="1"/>
  <c r="Y163" i="1" s="1"/>
  <c r="X162" i="1"/>
  <c r="Y162" i="1" s="1"/>
  <c r="X161" i="1"/>
  <c r="Y161" i="1" s="1"/>
  <c r="X160" i="1"/>
  <c r="Y160" i="1" s="1"/>
  <c r="X159" i="1"/>
  <c r="Y159" i="1" s="1"/>
  <c r="X158" i="1"/>
  <c r="Y158" i="1" s="1"/>
  <c r="X157" i="1"/>
  <c r="Y157" i="1" s="1"/>
  <c r="X156" i="1"/>
  <c r="Y156" i="1" s="1"/>
  <c r="X155" i="1"/>
  <c r="Y155" i="1" s="1"/>
  <c r="X154" i="1"/>
  <c r="Y154" i="1" s="1"/>
  <c r="X153" i="1"/>
  <c r="Y153" i="1" s="1"/>
  <c r="X152" i="1"/>
  <c r="Y152" i="1" s="1"/>
  <c r="X151" i="1"/>
  <c r="Y151" i="1" s="1"/>
  <c r="X150" i="1"/>
  <c r="Y150" i="1" s="1"/>
  <c r="X149" i="1"/>
  <c r="Y149" i="1" s="1"/>
  <c r="X148" i="1"/>
  <c r="Y148" i="1" s="1"/>
  <c r="X147" i="1"/>
  <c r="Y147" i="1" s="1"/>
  <c r="X146" i="1"/>
  <c r="Y146" i="1" s="1"/>
  <c r="X145" i="1"/>
  <c r="Y145" i="1" s="1"/>
  <c r="X144" i="1"/>
  <c r="Y144" i="1" s="1"/>
  <c r="X143" i="1"/>
  <c r="Y143" i="1" s="1"/>
  <c r="X142" i="1"/>
  <c r="Y142" i="1" s="1"/>
  <c r="X141" i="1"/>
  <c r="Y141" i="1" s="1"/>
  <c r="X140" i="1"/>
  <c r="Y140" i="1" s="1"/>
  <c r="X139" i="1"/>
  <c r="Y139" i="1" s="1"/>
  <c r="X138" i="1"/>
  <c r="Y138" i="1" s="1"/>
  <c r="X137" i="1"/>
  <c r="Y137" i="1" s="1"/>
  <c r="X136" i="1"/>
  <c r="Y136" i="1" s="1"/>
  <c r="X135" i="1"/>
  <c r="Y135" i="1" s="1"/>
  <c r="X134" i="1"/>
  <c r="Y134" i="1" s="1"/>
  <c r="X133" i="1"/>
  <c r="Y133" i="1" s="1"/>
  <c r="X132" i="1"/>
  <c r="Y132" i="1" s="1"/>
  <c r="X131" i="1"/>
  <c r="Y131" i="1" s="1"/>
  <c r="X130" i="1"/>
  <c r="Y130" i="1" s="1"/>
  <c r="X129" i="1"/>
  <c r="Y129" i="1" s="1"/>
  <c r="X128" i="1"/>
  <c r="Y128" i="1" s="1"/>
  <c r="X127" i="1"/>
  <c r="Y127" i="1" s="1"/>
  <c r="X126" i="1"/>
  <c r="Y126" i="1" s="1"/>
  <c r="X125" i="1"/>
  <c r="Y125" i="1" s="1"/>
  <c r="X124" i="1"/>
  <c r="Y124" i="1" s="1"/>
  <c r="X123" i="1"/>
  <c r="Y123" i="1" s="1"/>
  <c r="X122" i="1"/>
  <c r="Y122" i="1" s="1"/>
  <c r="X121" i="1"/>
  <c r="Y121" i="1" s="1"/>
  <c r="X120" i="1"/>
  <c r="Y120" i="1" s="1"/>
  <c r="X119" i="1"/>
  <c r="Y119" i="1" s="1"/>
  <c r="X118" i="1"/>
  <c r="Y118" i="1" s="1"/>
  <c r="X117" i="1"/>
  <c r="Y117" i="1" s="1"/>
  <c r="X116" i="1"/>
  <c r="Y116" i="1" s="1"/>
  <c r="X115" i="1"/>
  <c r="Y115" i="1" s="1"/>
  <c r="X114" i="1"/>
  <c r="Y114" i="1" s="1"/>
  <c r="X113" i="1"/>
  <c r="Y113" i="1" s="1"/>
  <c r="X112" i="1"/>
  <c r="Y112" i="1" s="1"/>
  <c r="X111" i="1"/>
  <c r="Y111" i="1" s="1"/>
  <c r="X110" i="1"/>
  <c r="Y110" i="1" s="1"/>
  <c r="X109" i="1"/>
  <c r="Y109" i="1" s="1"/>
  <c r="X108" i="1"/>
  <c r="Y108" i="1" s="1"/>
  <c r="X107" i="1"/>
  <c r="Y107" i="1" s="1"/>
  <c r="X106" i="1"/>
  <c r="Y106" i="1" s="1"/>
  <c r="X105" i="1"/>
  <c r="Y105" i="1" s="1"/>
  <c r="X104" i="1"/>
  <c r="Y104" i="1" s="1"/>
  <c r="X103" i="1"/>
  <c r="Y103" i="1" s="1"/>
  <c r="X102" i="1"/>
  <c r="Y102" i="1" s="1"/>
  <c r="X101" i="1"/>
  <c r="Y101" i="1" s="1"/>
  <c r="X100" i="1"/>
  <c r="Y100" i="1" s="1"/>
  <c r="X99" i="1"/>
  <c r="Y99" i="1" s="1"/>
  <c r="X98" i="1"/>
  <c r="Y98" i="1" s="1"/>
  <c r="X97" i="1"/>
  <c r="Y97" i="1" s="1"/>
  <c r="X96" i="1"/>
  <c r="Y96" i="1" s="1"/>
  <c r="X95" i="1"/>
  <c r="Y95" i="1" s="1"/>
  <c r="X94" i="1"/>
  <c r="Y94" i="1" s="1"/>
  <c r="X93" i="1"/>
  <c r="Y93" i="1" s="1"/>
  <c r="X92" i="1"/>
  <c r="Y92" i="1" s="1"/>
  <c r="X91" i="1"/>
  <c r="Y91" i="1" s="1"/>
  <c r="X90" i="1"/>
  <c r="Y90" i="1" s="1"/>
  <c r="X89" i="1"/>
  <c r="Y89" i="1" s="1"/>
  <c r="X88" i="1"/>
  <c r="Y88" i="1" s="1"/>
  <c r="X87" i="1"/>
  <c r="Y87" i="1" s="1"/>
  <c r="X86" i="1"/>
  <c r="Y86" i="1" s="1"/>
  <c r="X85" i="1"/>
  <c r="Y85" i="1" s="1"/>
  <c r="X84" i="1"/>
  <c r="Y84" i="1" s="1"/>
  <c r="X83" i="1"/>
  <c r="Y83" i="1" s="1"/>
  <c r="X82" i="1"/>
  <c r="Y82" i="1" s="1"/>
  <c r="X81" i="1"/>
  <c r="Y81" i="1" s="1"/>
  <c r="X80" i="1"/>
  <c r="Y80" i="1" s="1"/>
  <c r="X79" i="1"/>
  <c r="Y79" i="1" s="1"/>
  <c r="X78" i="1"/>
  <c r="Y78" i="1" s="1"/>
  <c r="X77" i="1"/>
  <c r="Y77" i="1" s="1"/>
  <c r="X76" i="1"/>
  <c r="Y76" i="1" s="1"/>
  <c r="X75" i="1"/>
  <c r="Y75" i="1" s="1"/>
  <c r="X74" i="1"/>
  <c r="Y74" i="1" s="1"/>
  <c r="X73" i="1"/>
  <c r="Y73" i="1" s="1"/>
  <c r="X72" i="1"/>
  <c r="Y72" i="1" s="1"/>
  <c r="X71" i="1"/>
  <c r="Y71" i="1" s="1"/>
  <c r="X70" i="1"/>
  <c r="Y70" i="1" s="1"/>
  <c r="X69" i="1"/>
  <c r="Y69" i="1" s="1"/>
  <c r="X68" i="1"/>
  <c r="Y68" i="1" s="1"/>
  <c r="X67" i="1"/>
  <c r="Y67" i="1" s="1"/>
  <c r="X66" i="1"/>
  <c r="Y66" i="1" s="1"/>
  <c r="X65" i="1"/>
  <c r="Y65" i="1" s="1"/>
  <c r="X64" i="1"/>
  <c r="Y64" i="1" s="1"/>
  <c r="X63" i="1"/>
  <c r="Y63" i="1" s="1"/>
  <c r="X62" i="1"/>
  <c r="Y62" i="1" s="1"/>
  <c r="X61" i="1"/>
  <c r="Y61" i="1" s="1"/>
  <c r="X60" i="1"/>
  <c r="Y60" i="1" s="1"/>
  <c r="X59" i="1"/>
  <c r="Y59" i="1" s="1"/>
  <c r="X58" i="1"/>
  <c r="Y58" i="1" s="1"/>
  <c r="X57" i="1"/>
  <c r="Y57" i="1" s="1"/>
  <c r="X56" i="1"/>
  <c r="Y56" i="1" s="1"/>
  <c r="X55" i="1"/>
  <c r="Y55" i="1" s="1"/>
  <c r="X54" i="1"/>
  <c r="Y54" i="1" s="1"/>
  <c r="X53" i="1"/>
  <c r="Y53" i="1" s="1"/>
  <c r="X52" i="1"/>
  <c r="Y52" i="1" s="1"/>
  <c r="X51" i="1"/>
  <c r="Y51" i="1" s="1"/>
  <c r="X50" i="1"/>
  <c r="Y50" i="1" s="1"/>
  <c r="X49" i="1"/>
  <c r="Y49" i="1" s="1"/>
  <c r="X48" i="1"/>
  <c r="Y48" i="1" s="1"/>
  <c r="X47" i="1"/>
  <c r="Y47" i="1" s="1"/>
  <c r="X46" i="1"/>
  <c r="Y46" i="1" s="1"/>
  <c r="X45" i="1"/>
  <c r="Y45" i="1" s="1"/>
  <c r="X44" i="1"/>
  <c r="Y44" i="1" s="1"/>
  <c r="X43" i="1"/>
  <c r="Y43" i="1" s="1"/>
  <c r="X42" i="1"/>
  <c r="Y42" i="1" s="1"/>
  <c r="X41" i="1"/>
  <c r="Y41" i="1" s="1"/>
  <c r="X40" i="1"/>
  <c r="Y40" i="1" s="1"/>
  <c r="X39" i="1"/>
  <c r="Y39" i="1" s="1"/>
  <c r="X38" i="1"/>
  <c r="Y38" i="1" s="1"/>
  <c r="X37" i="1"/>
  <c r="Y37" i="1" s="1"/>
  <c r="X36" i="1"/>
  <c r="Y36" i="1" s="1"/>
  <c r="X35" i="1"/>
  <c r="Y35" i="1" s="1"/>
  <c r="X34" i="1"/>
  <c r="Y34" i="1" s="1"/>
  <c r="X33" i="1"/>
  <c r="Y33" i="1" s="1"/>
  <c r="X32" i="1"/>
  <c r="Y32" i="1" s="1"/>
  <c r="X31" i="1"/>
  <c r="Y31" i="1" s="1"/>
  <c r="X30" i="1"/>
  <c r="Y30" i="1" s="1"/>
  <c r="X29" i="1"/>
  <c r="Y29" i="1" s="1"/>
  <c r="X28" i="1"/>
  <c r="Y28" i="1" s="1"/>
  <c r="X27" i="1"/>
  <c r="Y27" i="1" s="1"/>
  <c r="X26" i="1"/>
  <c r="Y26" i="1" s="1"/>
  <c r="X25" i="1"/>
  <c r="Y25" i="1" s="1"/>
  <c r="X24" i="1"/>
  <c r="Y24" i="1" s="1"/>
  <c r="X23" i="1"/>
  <c r="Y23" i="1" s="1"/>
  <c r="X22" i="1"/>
  <c r="Y22" i="1" s="1"/>
  <c r="X21" i="1"/>
  <c r="Y21" i="1" s="1"/>
  <c r="X20" i="1"/>
  <c r="Y20" i="1" s="1"/>
  <c r="X19" i="1"/>
  <c r="Y19" i="1" s="1"/>
  <c r="X18" i="1"/>
  <c r="Y18" i="1" s="1"/>
  <c r="X17" i="1"/>
  <c r="Y17" i="1" s="1"/>
  <c r="X16" i="1"/>
  <c r="Y16" i="1" s="1"/>
  <c r="X15" i="1"/>
  <c r="Y15" i="1" s="1"/>
  <c r="X14" i="1"/>
  <c r="Y14" i="1" s="1"/>
  <c r="X13" i="1"/>
  <c r="Y13" i="1" s="1"/>
  <c r="X12" i="1"/>
  <c r="Y12" i="1" s="1"/>
  <c r="X11" i="1"/>
  <c r="Y11" i="1" s="1"/>
  <c r="X10" i="1"/>
  <c r="Y10" i="1" s="1"/>
  <c r="X9" i="1"/>
  <c r="Y9" i="1" s="1"/>
  <c r="Y606" i="1" l="1"/>
  <c r="T605" i="1" l="1"/>
  <c r="U605" i="1" s="1"/>
  <c r="T604" i="1"/>
  <c r="U604" i="1" s="1"/>
  <c r="T603" i="1"/>
  <c r="U603" i="1" s="1"/>
  <c r="T602" i="1"/>
  <c r="U602" i="1" s="1"/>
  <c r="T601" i="1"/>
  <c r="U601" i="1" s="1"/>
  <c r="T600" i="1"/>
  <c r="U600" i="1" s="1"/>
  <c r="T599" i="1"/>
  <c r="U599" i="1" s="1"/>
  <c r="T598" i="1"/>
  <c r="U598" i="1" s="1"/>
  <c r="T597" i="1"/>
  <c r="U597" i="1" s="1"/>
  <c r="T596" i="1"/>
  <c r="U596" i="1" s="1"/>
  <c r="T595" i="1"/>
  <c r="U595" i="1" s="1"/>
  <c r="T594" i="1"/>
  <c r="U594" i="1" s="1"/>
  <c r="T593" i="1"/>
  <c r="U593" i="1" s="1"/>
  <c r="T592" i="1"/>
  <c r="U592" i="1" s="1"/>
  <c r="T591" i="1"/>
  <c r="U591" i="1" s="1"/>
  <c r="T590" i="1"/>
  <c r="U590" i="1" s="1"/>
  <c r="T589" i="1"/>
  <c r="U589" i="1" s="1"/>
  <c r="T588" i="1"/>
  <c r="U588" i="1" s="1"/>
  <c r="T587" i="1"/>
  <c r="U587" i="1" s="1"/>
  <c r="T586" i="1"/>
  <c r="U586" i="1" s="1"/>
  <c r="T585" i="1"/>
  <c r="U585" i="1" s="1"/>
  <c r="T584" i="1"/>
  <c r="U584" i="1" s="1"/>
  <c r="T583" i="1"/>
  <c r="U583" i="1" s="1"/>
  <c r="T582" i="1"/>
  <c r="U582" i="1" s="1"/>
  <c r="T581" i="1"/>
  <c r="U581" i="1" s="1"/>
  <c r="T580" i="1"/>
  <c r="U580" i="1" s="1"/>
  <c r="T579" i="1"/>
  <c r="U579" i="1" s="1"/>
  <c r="T578" i="1"/>
  <c r="U578" i="1" s="1"/>
  <c r="T577" i="1"/>
  <c r="U577" i="1" s="1"/>
  <c r="T576" i="1"/>
  <c r="U576" i="1" s="1"/>
  <c r="T575" i="1"/>
  <c r="U575" i="1" s="1"/>
  <c r="T574" i="1"/>
  <c r="U574" i="1" s="1"/>
  <c r="T573" i="1"/>
  <c r="U573" i="1" s="1"/>
  <c r="T572" i="1"/>
  <c r="U572" i="1" s="1"/>
  <c r="T571" i="1"/>
  <c r="U571" i="1" s="1"/>
  <c r="T570" i="1"/>
  <c r="U570" i="1" s="1"/>
  <c r="T569" i="1"/>
  <c r="U569" i="1" s="1"/>
  <c r="T568" i="1"/>
  <c r="U568" i="1" s="1"/>
  <c r="T567" i="1"/>
  <c r="U567" i="1" s="1"/>
  <c r="T566" i="1"/>
  <c r="U566" i="1" s="1"/>
  <c r="T565" i="1"/>
  <c r="U565" i="1" s="1"/>
  <c r="T564" i="1"/>
  <c r="U564" i="1" s="1"/>
  <c r="T563" i="1"/>
  <c r="U563" i="1" s="1"/>
  <c r="T562" i="1"/>
  <c r="U562" i="1" s="1"/>
  <c r="T561" i="1"/>
  <c r="U561" i="1" s="1"/>
  <c r="T560" i="1"/>
  <c r="U560" i="1" s="1"/>
  <c r="T559" i="1"/>
  <c r="U559" i="1" s="1"/>
  <c r="T558" i="1"/>
  <c r="U558" i="1" s="1"/>
  <c r="T557" i="1"/>
  <c r="U557" i="1" s="1"/>
  <c r="T556" i="1"/>
  <c r="U556" i="1" s="1"/>
  <c r="T555" i="1"/>
  <c r="U555" i="1" s="1"/>
  <c r="T554" i="1"/>
  <c r="U554" i="1" s="1"/>
  <c r="T553" i="1"/>
  <c r="U553" i="1" s="1"/>
  <c r="T552" i="1"/>
  <c r="U552" i="1" s="1"/>
  <c r="T551" i="1"/>
  <c r="U551" i="1" s="1"/>
  <c r="T550" i="1"/>
  <c r="U550" i="1" s="1"/>
  <c r="T549" i="1"/>
  <c r="U549" i="1" s="1"/>
  <c r="T548" i="1"/>
  <c r="U548" i="1" s="1"/>
  <c r="T547" i="1"/>
  <c r="U547" i="1" s="1"/>
  <c r="T546" i="1"/>
  <c r="U546" i="1" s="1"/>
  <c r="T545" i="1"/>
  <c r="U545" i="1" s="1"/>
  <c r="T544" i="1"/>
  <c r="U544" i="1" s="1"/>
  <c r="T543" i="1"/>
  <c r="U543" i="1" s="1"/>
  <c r="T542" i="1"/>
  <c r="U542" i="1" s="1"/>
  <c r="T541" i="1"/>
  <c r="U541" i="1" s="1"/>
  <c r="T540" i="1"/>
  <c r="U540" i="1" s="1"/>
  <c r="T539" i="1"/>
  <c r="U539" i="1" s="1"/>
  <c r="T538" i="1"/>
  <c r="U538" i="1" s="1"/>
  <c r="T537" i="1"/>
  <c r="U537" i="1" s="1"/>
  <c r="T536" i="1"/>
  <c r="U536" i="1" s="1"/>
  <c r="T535" i="1"/>
  <c r="U535" i="1" s="1"/>
  <c r="T534" i="1"/>
  <c r="U534" i="1" s="1"/>
  <c r="T533" i="1"/>
  <c r="U533" i="1" s="1"/>
  <c r="T532" i="1"/>
  <c r="U532" i="1" s="1"/>
  <c r="T531" i="1"/>
  <c r="U531" i="1" s="1"/>
  <c r="T530" i="1"/>
  <c r="U530" i="1" s="1"/>
  <c r="T529" i="1"/>
  <c r="U529" i="1" s="1"/>
  <c r="T528" i="1"/>
  <c r="U528" i="1" s="1"/>
  <c r="T527" i="1"/>
  <c r="U527" i="1" s="1"/>
  <c r="T526" i="1"/>
  <c r="U526" i="1" s="1"/>
  <c r="T525" i="1"/>
  <c r="U525" i="1" s="1"/>
  <c r="T524" i="1"/>
  <c r="U524" i="1" s="1"/>
  <c r="T523" i="1"/>
  <c r="U523" i="1" s="1"/>
  <c r="T522" i="1"/>
  <c r="U522" i="1" s="1"/>
  <c r="T521" i="1"/>
  <c r="U521" i="1" s="1"/>
  <c r="T520" i="1"/>
  <c r="U520" i="1" s="1"/>
  <c r="T519" i="1"/>
  <c r="U519" i="1" s="1"/>
  <c r="T518" i="1"/>
  <c r="U518" i="1" s="1"/>
  <c r="T517" i="1"/>
  <c r="U517" i="1" s="1"/>
  <c r="T516" i="1"/>
  <c r="U516" i="1" s="1"/>
  <c r="T515" i="1"/>
  <c r="U515" i="1" s="1"/>
  <c r="T514" i="1"/>
  <c r="U514" i="1" s="1"/>
  <c r="T513" i="1"/>
  <c r="U513" i="1" s="1"/>
  <c r="T512" i="1"/>
  <c r="U512" i="1" s="1"/>
  <c r="T511" i="1"/>
  <c r="U511" i="1" s="1"/>
  <c r="T510" i="1"/>
  <c r="U510" i="1" s="1"/>
  <c r="T509" i="1"/>
  <c r="U509" i="1" s="1"/>
  <c r="T508" i="1"/>
  <c r="U508" i="1" s="1"/>
  <c r="T507" i="1"/>
  <c r="U507" i="1" s="1"/>
  <c r="T506" i="1"/>
  <c r="U506" i="1" s="1"/>
  <c r="T505" i="1"/>
  <c r="U505" i="1" s="1"/>
  <c r="T504" i="1"/>
  <c r="U504" i="1" s="1"/>
  <c r="T503" i="1"/>
  <c r="U503" i="1" s="1"/>
  <c r="T502" i="1"/>
  <c r="U502" i="1" s="1"/>
  <c r="T501" i="1"/>
  <c r="U501" i="1" s="1"/>
  <c r="T500" i="1"/>
  <c r="U500" i="1" s="1"/>
  <c r="T499" i="1"/>
  <c r="U499" i="1" s="1"/>
  <c r="T498" i="1"/>
  <c r="U498" i="1" s="1"/>
  <c r="T497" i="1"/>
  <c r="U497" i="1" s="1"/>
  <c r="T496" i="1"/>
  <c r="U496" i="1" s="1"/>
  <c r="T495" i="1"/>
  <c r="U495" i="1" s="1"/>
  <c r="T494" i="1"/>
  <c r="U494" i="1" s="1"/>
  <c r="T493" i="1"/>
  <c r="U493" i="1" s="1"/>
  <c r="T492" i="1"/>
  <c r="U492" i="1" s="1"/>
  <c r="T491" i="1"/>
  <c r="U491" i="1" s="1"/>
  <c r="T490" i="1"/>
  <c r="U490" i="1" s="1"/>
  <c r="T489" i="1"/>
  <c r="U489" i="1" s="1"/>
  <c r="T488" i="1"/>
  <c r="U488" i="1" s="1"/>
  <c r="T487" i="1"/>
  <c r="U487" i="1" s="1"/>
  <c r="T486" i="1"/>
  <c r="U486" i="1" s="1"/>
  <c r="T485" i="1"/>
  <c r="U485" i="1" s="1"/>
  <c r="T484" i="1"/>
  <c r="U484" i="1" s="1"/>
  <c r="T483" i="1"/>
  <c r="U483" i="1" s="1"/>
  <c r="T482" i="1"/>
  <c r="U482" i="1" s="1"/>
  <c r="T481" i="1"/>
  <c r="U481" i="1" s="1"/>
  <c r="T480" i="1"/>
  <c r="U480" i="1" s="1"/>
  <c r="T479" i="1"/>
  <c r="U479" i="1" s="1"/>
  <c r="T478" i="1"/>
  <c r="U478" i="1" s="1"/>
  <c r="T477" i="1"/>
  <c r="U477" i="1" s="1"/>
  <c r="T476" i="1"/>
  <c r="U476" i="1" s="1"/>
  <c r="T475" i="1"/>
  <c r="U475" i="1" s="1"/>
  <c r="T474" i="1"/>
  <c r="U474" i="1" s="1"/>
  <c r="T473" i="1"/>
  <c r="U473" i="1" s="1"/>
  <c r="T472" i="1"/>
  <c r="U472" i="1" s="1"/>
  <c r="T471" i="1"/>
  <c r="U471" i="1" s="1"/>
  <c r="T470" i="1"/>
  <c r="U470" i="1" s="1"/>
  <c r="T469" i="1"/>
  <c r="U469" i="1" s="1"/>
  <c r="T468" i="1"/>
  <c r="U468" i="1" s="1"/>
  <c r="T467" i="1"/>
  <c r="U467" i="1" s="1"/>
  <c r="T466" i="1"/>
  <c r="U466" i="1" s="1"/>
  <c r="T465" i="1"/>
  <c r="U465" i="1" s="1"/>
  <c r="T464" i="1"/>
  <c r="U464" i="1" s="1"/>
  <c r="T463" i="1"/>
  <c r="U463" i="1" s="1"/>
  <c r="T462" i="1"/>
  <c r="U462" i="1" s="1"/>
  <c r="T461" i="1"/>
  <c r="U461" i="1" s="1"/>
  <c r="T460" i="1"/>
  <c r="U460" i="1" s="1"/>
  <c r="T459" i="1"/>
  <c r="U459" i="1" s="1"/>
  <c r="T458" i="1"/>
  <c r="U458" i="1" s="1"/>
  <c r="T457" i="1"/>
  <c r="U457" i="1" s="1"/>
  <c r="T456" i="1"/>
  <c r="U456" i="1" s="1"/>
  <c r="T455" i="1"/>
  <c r="U455" i="1" s="1"/>
  <c r="T454" i="1"/>
  <c r="U454" i="1" s="1"/>
  <c r="T453" i="1"/>
  <c r="U453" i="1" s="1"/>
  <c r="T452" i="1"/>
  <c r="U452" i="1" s="1"/>
  <c r="T451" i="1"/>
  <c r="U451" i="1" s="1"/>
  <c r="T450" i="1"/>
  <c r="U450" i="1" s="1"/>
  <c r="T449" i="1"/>
  <c r="U449" i="1" s="1"/>
  <c r="T448" i="1"/>
  <c r="U448" i="1" s="1"/>
  <c r="T447" i="1"/>
  <c r="U447" i="1" s="1"/>
  <c r="T446" i="1"/>
  <c r="U446" i="1" s="1"/>
  <c r="T445" i="1"/>
  <c r="U445" i="1" s="1"/>
  <c r="T444" i="1"/>
  <c r="U444" i="1" s="1"/>
  <c r="T443" i="1"/>
  <c r="U443" i="1" s="1"/>
  <c r="T442" i="1"/>
  <c r="U442" i="1" s="1"/>
  <c r="T441" i="1"/>
  <c r="U441" i="1" s="1"/>
  <c r="T440" i="1"/>
  <c r="U440" i="1" s="1"/>
  <c r="T439" i="1"/>
  <c r="U439" i="1" s="1"/>
  <c r="T438" i="1"/>
  <c r="U438" i="1" s="1"/>
  <c r="T437" i="1"/>
  <c r="U437" i="1" s="1"/>
  <c r="T436" i="1"/>
  <c r="U436" i="1" s="1"/>
  <c r="T435" i="1"/>
  <c r="U435" i="1" s="1"/>
  <c r="T434" i="1"/>
  <c r="U434" i="1" s="1"/>
  <c r="T433" i="1"/>
  <c r="U433" i="1" s="1"/>
  <c r="T432" i="1"/>
  <c r="U432" i="1" s="1"/>
  <c r="T431" i="1"/>
  <c r="U431" i="1" s="1"/>
  <c r="T430" i="1"/>
  <c r="U430" i="1" s="1"/>
  <c r="T429" i="1"/>
  <c r="U429" i="1" s="1"/>
  <c r="T428" i="1"/>
  <c r="U428" i="1" s="1"/>
  <c r="T427" i="1"/>
  <c r="U427" i="1" s="1"/>
  <c r="T426" i="1"/>
  <c r="U426" i="1" s="1"/>
  <c r="T425" i="1"/>
  <c r="U425" i="1" s="1"/>
  <c r="T424" i="1"/>
  <c r="U424" i="1" s="1"/>
  <c r="T423" i="1"/>
  <c r="U423" i="1" s="1"/>
  <c r="T422" i="1"/>
  <c r="U422" i="1" s="1"/>
  <c r="T421" i="1"/>
  <c r="U421" i="1" s="1"/>
  <c r="T420" i="1"/>
  <c r="U420" i="1" s="1"/>
  <c r="T419" i="1"/>
  <c r="U419" i="1" s="1"/>
  <c r="T418" i="1"/>
  <c r="U418" i="1" s="1"/>
  <c r="T417" i="1"/>
  <c r="U417" i="1" s="1"/>
  <c r="T416" i="1"/>
  <c r="U416" i="1" s="1"/>
  <c r="T415" i="1"/>
  <c r="U415" i="1" s="1"/>
  <c r="T414" i="1"/>
  <c r="U414" i="1" s="1"/>
  <c r="T413" i="1"/>
  <c r="U413" i="1" s="1"/>
  <c r="T412" i="1"/>
  <c r="U412" i="1" s="1"/>
  <c r="T411" i="1"/>
  <c r="U411" i="1" s="1"/>
  <c r="T410" i="1"/>
  <c r="U410" i="1" s="1"/>
  <c r="T409" i="1"/>
  <c r="U409" i="1" s="1"/>
  <c r="T408" i="1"/>
  <c r="U408" i="1" s="1"/>
  <c r="T407" i="1"/>
  <c r="U407" i="1" s="1"/>
  <c r="T406" i="1"/>
  <c r="U406" i="1" s="1"/>
  <c r="T405" i="1"/>
  <c r="U405" i="1" s="1"/>
  <c r="T404" i="1"/>
  <c r="U404" i="1" s="1"/>
  <c r="T403" i="1"/>
  <c r="U403" i="1" s="1"/>
  <c r="T402" i="1"/>
  <c r="U402" i="1" s="1"/>
  <c r="T401" i="1"/>
  <c r="U401" i="1" s="1"/>
  <c r="T400" i="1"/>
  <c r="U400" i="1" s="1"/>
  <c r="T399" i="1"/>
  <c r="U399" i="1" s="1"/>
  <c r="T398" i="1"/>
  <c r="U398" i="1" s="1"/>
  <c r="T397" i="1"/>
  <c r="U397" i="1" s="1"/>
  <c r="T396" i="1"/>
  <c r="U396" i="1" s="1"/>
  <c r="T395" i="1"/>
  <c r="U395" i="1" s="1"/>
  <c r="T394" i="1"/>
  <c r="U394" i="1" s="1"/>
  <c r="T393" i="1"/>
  <c r="U393" i="1" s="1"/>
  <c r="T392" i="1"/>
  <c r="U392" i="1" s="1"/>
  <c r="T391" i="1"/>
  <c r="U391" i="1" s="1"/>
  <c r="T390" i="1"/>
  <c r="U390" i="1" s="1"/>
  <c r="T389" i="1"/>
  <c r="U389" i="1" s="1"/>
  <c r="T388" i="1"/>
  <c r="U388" i="1" s="1"/>
  <c r="T387" i="1"/>
  <c r="U387" i="1" s="1"/>
  <c r="T386" i="1"/>
  <c r="U386" i="1" s="1"/>
  <c r="T385" i="1"/>
  <c r="U385" i="1" s="1"/>
  <c r="T384" i="1"/>
  <c r="U384" i="1" s="1"/>
  <c r="T383" i="1"/>
  <c r="U383" i="1" s="1"/>
  <c r="T382" i="1"/>
  <c r="U382" i="1" s="1"/>
  <c r="T381" i="1"/>
  <c r="U381" i="1" s="1"/>
  <c r="T380" i="1"/>
  <c r="U380" i="1" s="1"/>
  <c r="T379" i="1"/>
  <c r="U379" i="1" s="1"/>
  <c r="T378" i="1"/>
  <c r="U378" i="1" s="1"/>
  <c r="T377" i="1"/>
  <c r="U377" i="1" s="1"/>
  <c r="T376" i="1"/>
  <c r="U376" i="1" s="1"/>
  <c r="T375" i="1"/>
  <c r="U375" i="1" s="1"/>
  <c r="T374" i="1"/>
  <c r="U374" i="1" s="1"/>
  <c r="T373" i="1"/>
  <c r="U373" i="1" s="1"/>
  <c r="T372" i="1"/>
  <c r="U372" i="1" s="1"/>
  <c r="T371" i="1"/>
  <c r="U371" i="1" s="1"/>
  <c r="T370" i="1"/>
  <c r="U370" i="1" s="1"/>
  <c r="T369" i="1"/>
  <c r="U369" i="1" s="1"/>
  <c r="T368" i="1"/>
  <c r="U368" i="1" s="1"/>
  <c r="T367" i="1"/>
  <c r="U367" i="1" s="1"/>
  <c r="T366" i="1"/>
  <c r="U366" i="1" s="1"/>
  <c r="T365" i="1"/>
  <c r="U365" i="1" s="1"/>
  <c r="T364" i="1"/>
  <c r="U364" i="1" s="1"/>
  <c r="T363" i="1"/>
  <c r="U363" i="1" s="1"/>
  <c r="T362" i="1"/>
  <c r="U362" i="1" s="1"/>
  <c r="T361" i="1"/>
  <c r="U361" i="1" s="1"/>
  <c r="T360" i="1"/>
  <c r="U360" i="1" s="1"/>
  <c r="T359" i="1"/>
  <c r="U359" i="1" s="1"/>
  <c r="T358" i="1"/>
  <c r="U358" i="1" s="1"/>
  <c r="T357" i="1"/>
  <c r="U357" i="1" s="1"/>
  <c r="T356" i="1"/>
  <c r="U356" i="1" s="1"/>
  <c r="T355" i="1"/>
  <c r="U355" i="1" s="1"/>
  <c r="T354" i="1"/>
  <c r="U354" i="1" s="1"/>
  <c r="T353" i="1"/>
  <c r="U353" i="1" s="1"/>
  <c r="T352" i="1"/>
  <c r="U352" i="1" s="1"/>
  <c r="T351" i="1"/>
  <c r="U351" i="1" s="1"/>
  <c r="T350" i="1"/>
  <c r="U350" i="1" s="1"/>
  <c r="T349" i="1"/>
  <c r="U349" i="1" s="1"/>
  <c r="T348" i="1"/>
  <c r="U348" i="1" s="1"/>
  <c r="T347" i="1"/>
  <c r="U347" i="1" s="1"/>
  <c r="T346" i="1"/>
  <c r="U346" i="1" s="1"/>
  <c r="T345" i="1"/>
  <c r="U345" i="1" s="1"/>
  <c r="T344" i="1"/>
  <c r="U344" i="1" s="1"/>
  <c r="T343" i="1"/>
  <c r="U343" i="1" s="1"/>
  <c r="T342" i="1"/>
  <c r="U342" i="1" s="1"/>
  <c r="T341" i="1"/>
  <c r="U341" i="1" s="1"/>
  <c r="T340" i="1"/>
  <c r="U340" i="1" s="1"/>
  <c r="T339" i="1"/>
  <c r="U339" i="1" s="1"/>
  <c r="T338" i="1"/>
  <c r="U338" i="1" s="1"/>
  <c r="T337" i="1"/>
  <c r="U337" i="1" s="1"/>
  <c r="T336" i="1"/>
  <c r="U336" i="1" s="1"/>
  <c r="T335" i="1"/>
  <c r="U335" i="1" s="1"/>
  <c r="T334" i="1"/>
  <c r="U334" i="1" s="1"/>
  <c r="T333" i="1"/>
  <c r="U333" i="1" s="1"/>
  <c r="T332" i="1"/>
  <c r="U332" i="1" s="1"/>
  <c r="T331" i="1"/>
  <c r="U331" i="1" s="1"/>
  <c r="T330" i="1"/>
  <c r="U330" i="1" s="1"/>
  <c r="T329" i="1"/>
  <c r="U329" i="1" s="1"/>
  <c r="T328" i="1"/>
  <c r="U328" i="1" s="1"/>
  <c r="T327" i="1"/>
  <c r="U327" i="1" s="1"/>
  <c r="T326" i="1"/>
  <c r="U326" i="1" s="1"/>
  <c r="T325" i="1"/>
  <c r="U325" i="1" s="1"/>
  <c r="T324" i="1"/>
  <c r="U324" i="1" s="1"/>
  <c r="T323" i="1"/>
  <c r="U323" i="1" s="1"/>
  <c r="T322" i="1"/>
  <c r="U322" i="1" s="1"/>
  <c r="T321" i="1"/>
  <c r="U321" i="1" s="1"/>
  <c r="T320" i="1"/>
  <c r="U320" i="1" s="1"/>
  <c r="T319" i="1"/>
  <c r="U319" i="1" s="1"/>
  <c r="T318" i="1"/>
  <c r="U318" i="1" s="1"/>
  <c r="T317" i="1"/>
  <c r="U317" i="1" s="1"/>
  <c r="T316" i="1"/>
  <c r="U316" i="1" s="1"/>
  <c r="T315" i="1"/>
  <c r="U315" i="1" s="1"/>
  <c r="T314" i="1"/>
  <c r="U314" i="1" s="1"/>
  <c r="T313" i="1"/>
  <c r="U313" i="1" s="1"/>
  <c r="T312" i="1"/>
  <c r="U312" i="1" s="1"/>
  <c r="T311" i="1"/>
  <c r="U311" i="1" s="1"/>
  <c r="T310" i="1"/>
  <c r="U310" i="1" s="1"/>
  <c r="T309" i="1"/>
  <c r="U309" i="1" s="1"/>
  <c r="T308" i="1"/>
  <c r="U308" i="1" s="1"/>
  <c r="T307" i="1"/>
  <c r="U307" i="1" s="1"/>
  <c r="T306" i="1"/>
  <c r="U306" i="1" s="1"/>
  <c r="T305" i="1"/>
  <c r="U305" i="1" s="1"/>
  <c r="T304" i="1"/>
  <c r="U304" i="1" s="1"/>
  <c r="T303" i="1"/>
  <c r="U303" i="1" s="1"/>
  <c r="T302" i="1"/>
  <c r="U302" i="1" s="1"/>
  <c r="T301" i="1"/>
  <c r="U301" i="1" s="1"/>
  <c r="T300" i="1"/>
  <c r="U300" i="1" s="1"/>
  <c r="T299" i="1"/>
  <c r="U299" i="1" s="1"/>
  <c r="T298" i="1"/>
  <c r="U298" i="1" s="1"/>
  <c r="T297" i="1"/>
  <c r="U297" i="1" s="1"/>
  <c r="T296" i="1"/>
  <c r="U296" i="1" s="1"/>
  <c r="T295" i="1"/>
  <c r="U295" i="1" s="1"/>
  <c r="T294" i="1"/>
  <c r="U294" i="1" s="1"/>
  <c r="T293" i="1"/>
  <c r="U293" i="1" s="1"/>
  <c r="T292" i="1"/>
  <c r="U292" i="1" s="1"/>
  <c r="T291" i="1"/>
  <c r="U291" i="1" s="1"/>
  <c r="T290" i="1"/>
  <c r="U290" i="1" s="1"/>
  <c r="T289" i="1"/>
  <c r="U289" i="1" s="1"/>
  <c r="T288" i="1"/>
  <c r="U288" i="1" s="1"/>
  <c r="T287" i="1"/>
  <c r="U287" i="1" s="1"/>
  <c r="T286" i="1"/>
  <c r="U286" i="1" s="1"/>
  <c r="T285" i="1"/>
  <c r="U285" i="1" s="1"/>
  <c r="T284" i="1"/>
  <c r="U284" i="1" s="1"/>
  <c r="T283" i="1"/>
  <c r="U283" i="1" s="1"/>
  <c r="T282" i="1"/>
  <c r="U282" i="1" s="1"/>
  <c r="T281" i="1"/>
  <c r="U281" i="1" s="1"/>
  <c r="T280" i="1"/>
  <c r="U280" i="1" s="1"/>
  <c r="T279" i="1"/>
  <c r="U279" i="1" s="1"/>
  <c r="T278" i="1"/>
  <c r="U278" i="1" s="1"/>
  <c r="T277" i="1"/>
  <c r="U277" i="1" s="1"/>
  <c r="T276" i="1"/>
  <c r="U276" i="1" s="1"/>
  <c r="T275" i="1"/>
  <c r="U275" i="1" s="1"/>
  <c r="T274" i="1"/>
  <c r="U274" i="1" s="1"/>
  <c r="T273" i="1"/>
  <c r="U273" i="1" s="1"/>
  <c r="T272" i="1"/>
  <c r="U272" i="1" s="1"/>
  <c r="T271" i="1"/>
  <c r="U271" i="1" s="1"/>
  <c r="T270" i="1"/>
  <c r="U270" i="1" s="1"/>
  <c r="T269" i="1"/>
  <c r="U269" i="1" s="1"/>
  <c r="T268" i="1"/>
  <c r="U268" i="1" s="1"/>
  <c r="T267" i="1"/>
  <c r="U267" i="1" s="1"/>
  <c r="T266" i="1"/>
  <c r="U266" i="1" s="1"/>
  <c r="T265" i="1"/>
  <c r="U265" i="1" s="1"/>
  <c r="T264" i="1"/>
  <c r="U264" i="1" s="1"/>
  <c r="T263" i="1"/>
  <c r="U263" i="1" s="1"/>
  <c r="T262" i="1"/>
  <c r="U262" i="1" s="1"/>
  <c r="T261" i="1"/>
  <c r="U261" i="1" s="1"/>
  <c r="T260" i="1"/>
  <c r="U260" i="1" s="1"/>
  <c r="T259" i="1"/>
  <c r="U259" i="1" s="1"/>
  <c r="T258" i="1"/>
  <c r="U258" i="1" s="1"/>
  <c r="T257" i="1"/>
  <c r="U257" i="1" s="1"/>
  <c r="T256" i="1"/>
  <c r="U256" i="1" s="1"/>
  <c r="T255" i="1"/>
  <c r="U255" i="1" s="1"/>
  <c r="T254" i="1"/>
  <c r="U254" i="1" s="1"/>
  <c r="T253" i="1"/>
  <c r="U253" i="1" s="1"/>
  <c r="T252" i="1"/>
  <c r="U252" i="1" s="1"/>
  <c r="T251" i="1"/>
  <c r="U251" i="1" s="1"/>
  <c r="T250" i="1"/>
  <c r="U250" i="1" s="1"/>
  <c r="T249" i="1"/>
  <c r="U249" i="1" s="1"/>
  <c r="T248" i="1"/>
  <c r="U248" i="1" s="1"/>
  <c r="T247" i="1"/>
  <c r="U247" i="1" s="1"/>
  <c r="T246" i="1"/>
  <c r="U246" i="1" s="1"/>
  <c r="T245" i="1"/>
  <c r="U245" i="1" s="1"/>
  <c r="T244" i="1"/>
  <c r="U244" i="1" s="1"/>
  <c r="T243" i="1"/>
  <c r="U243" i="1" s="1"/>
  <c r="T242" i="1"/>
  <c r="U242" i="1" s="1"/>
  <c r="T241" i="1"/>
  <c r="U241" i="1" s="1"/>
  <c r="T240" i="1"/>
  <c r="U240" i="1" s="1"/>
  <c r="T239" i="1"/>
  <c r="U239" i="1" s="1"/>
  <c r="T238" i="1"/>
  <c r="U238" i="1" s="1"/>
  <c r="T237" i="1"/>
  <c r="U237" i="1" s="1"/>
  <c r="T236" i="1"/>
  <c r="U236" i="1" s="1"/>
  <c r="T235" i="1"/>
  <c r="U235" i="1" s="1"/>
  <c r="T234" i="1"/>
  <c r="U234" i="1" s="1"/>
  <c r="T233" i="1"/>
  <c r="U233" i="1" s="1"/>
  <c r="T232" i="1"/>
  <c r="U232" i="1" s="1"/>
  <c r="T231" i="1"/>
  <c r="U231" i="1" s="1"/>
  <c r="T230" i="1"/>
  <c r="U230" i="1" s="1"/>
  <c r="T229" i="1"/>
  <c r="U229" i="1" s="1"/>
  <c r="T228" i="1"/>
  <c r="U228" i="1" s="1"/>
  <c r="T227" i="1"/>
  <c r="U227" i="1" s="1"/>
  <c r="T226" i="1"/>
  <c r="U226" i="1" s="1"/>
  <c r="T225" i="1"/>
  <c r="U225" i="1" s="1"/>
  <c r="T224" i="1"/>
  <c r="U224" i="1" s="1"/>
  <c r="T223" i="1"/>
  <c r="U223" i="1" s="1"/>
  <c r="T222" i="1"/>
  <c r="U222" i="1" s="1"/>
  <c r="T221" i="1"/>
  <c r="U221" i="1" s="1"/>
  <c r="T220" i="1"/>
  <c r="U220" i="1" s="1"/>
  <c r="T219" i="1"/>
  <c r="U219" i="1" s="1"/>
  <c r="T218" i="1"/>
  <c r="U218" i="1" s="1"/>
  <c r="T217" i="1"/>
  <c r="U217" i="1" s="1"/>
  <c r="T216" i="1"/>
  <c r="U216" i="1" s="1"/>
  <c r="T215" i="1"/>
  <c r="U215" i="1" s="1"/>
  <c r="T214" i="1"/>
  <c r="U214" i="1" s="1"/>
  <c r="T213" i="1"/>
  <c r="U213" i="1" s="1"/>
  <c r="T212" i="1"/>
  <c r="U212" i="1" s="1"/>
  <c r="T211" i="1"/>
  <c r="U211" i="1" s="1"/>
  <c r="T210" i="1"/>
  <c r="U210" i="1" s="1"/>
  <c r="T209" i="1"/>
  <c r="U209" i="1" s="1"/>
  <c r="T208" i="1"/>
  <c r="U208" i="1" s="1"/>
  <c r="T207" i="1"/>
  <c r="U207" i="1" s="1"/>
  <c r="T206" i="1"/>
  <c r="U206" i="1" s="1"/>
  <c r="T205" i="1"/>
  <c r="U205" i="1" s="1"/>
  <c r="T204" i="1"/>
  <c r="U204" i="1" s="1"/>
  <c r="T203" i="1"/>
  <c r="U203" i="1" s="1"/>
  <c r="T202" i="1"/>
  <c r="U202" i="1" s="1"/>
  <c r="T201" i="1"/>
  <c r="U201" i="1" s="1"/>
  <c r="T200" i="1"/>
  <c r="U200" i="1" s="1"/>
  <c r="T199" i="1"/>
  <c r="U199" i="1" s="1"/>
  <c r="T198" i="1"/>
  <c r="U198" i="1" s="1"/>
  <c r="T197" i="1"/>
  <c r="U197" i="1" s="1"/>
  <c r="T196" i="1"/>
  <c r="U196" i="1" s="1"/>
  <c r="T195" i="1"/>
  <c r="U195" i="1" s="1"/>
  <c r="T194" i="1"/>
  <c r="U194" i="1" s="1"/>
  <c r="T193" i="1"/>
  <c r="U193" i="1" s="1"/>
  <c r="T192" i="1"/>
  <c r="U192" i="1" s="1"/>
  <c r="T191" i="1"/>
  <c r="U191" i="1" s="1"/>
  <c r="T190" i="1"/>
  <c r="U190" i="1" s="1"/>
  <c r="T189" i="1"/>
  <c r="U189" i="1" s="1"/>
  <c r="T188" i="1"/>
  <c r="U188" i="1" s="1"/>
  <c r="T187" i="1"/>
  <c r="U187" i="1" s="1"/>
  <c r="T186" i="1"/>
  <c r="U186" i="1" s="1"/>
  <c r="T185" i="1"/>
  <c r="U185" i="1" s="1"/>
  <c r="T184" i="1"/>
  <c r="U184" i="1" s="1"/>
  <c r="T183" i="1"/>
  <c r="U183" i="1" s="1"/>
  <c r="T182" i="1"/>
  <c r="U182" i="1" s="1"/>
  <c r="T181" i="1"/>
  <c r="U181" i="1" s="1"/>
  <c r="T180" i="1"/>
  <c r="U180" i="1" s="1"/>
  <c r="T179" i="1"/>
  <c r="U179" i="1" s="1"/>
  <c r="T178" i="1"/>
  <c r="U178" i="1" s="1"/>
  <c r="T177" i="1"/>
  <c r="U177" i="1" s="1"/>
  <c r="T176" i="1"/>
  <c r="U176" i="1" s="1"/>
  <c r="T175" i="1"/>
  <c r="U175" i="1" s="1"/>
  <c r="T174" i="1"/>
  <c r="U174" i="1" s="1"/>
  <c r="T173" i="1"/>
  <c r="U173" i="1" s="1"/>
  <c r="T172" i="1"/>
  <c r="U172" i="1" s="1"/>
  <c r="T171" i="1"/>
  <c r="U171" i="1" s="1"/>
  <c r="T170" i="1"/>
  <c r="U170" i="1" s="1"/>
  <c r="T169" i="1"/>
  <c r="U169" i="1" s="1"/>
  <c r="T168" i="1"/>
  <c r="U168" i="1" s="1"/>
  <c r="T167" i="1"/>
  <c r="U167" i="1" s="1"/>
  <c r="T166" i="1"/>
  <c r="U166" i="1" s="1"/>
  <c r="T165" i="1"/>
  <c r="U165" i="1" s="1"/>
  <c r="T164" i="1"/>
  <c r="U164" i="1" s="1"/>
  <c r="T163" i="1"/>
  <c r="U163" i="1" s="1"/>
  <c r="T162" i="1"/>
  <c r="U162" i="1" s="1"/>
  <c r="T161" i="1"/>
  <c r="U161" i="1" s="1"/>
  <c r="T160" i="1"/>
  <c r="U160" i="1" s="1"/>
  <c r="T159" i="1"/>
  <c r="U159" i="1" s="1"/>
  <c r="T158" i="1"/>
  <c r="U158" i="1" s="1"/>
  <c r="T157" i="1"/>
  <c r="U157" i="1" s="1"/>
  <c r="T156" i="1"/>
  <c r="U156" i="1" s="1"/>
  <c r="T155" i="1"/>
  <c r="U155" i="1" s="1"/>
  <c r="T154" i="1"/>
  <c r="U154" i="1" s="1"/>
  <c r="T153" i="1"/>
  <c r="U153" i="1" s="1"/>
  <c r="T152" i="1"/>
  <c r="U152" i="1" s="1"/>
  <c r="T151" i="1"/>
  <c r="U151" i="1" s="1"/>
  <c r="T150" i="1"/>
  <c r="U150" i="1" s="1"/>
  <c r="T149" i="1"/>
  <c r="U149" i="1" s="1"/>
  <c r="T148" i="1"/>
  <c r="U148" i="1" s="1"/>
  <c r="T147" i="1"/>
  <c r="U147" i="1" s="1"/>
  <c r="T146" i="1"/>
  <c r="U146" i="1" s="1"/>
  <c r="T145" i="1"/>
  <c r="U145" i="1" s="1"/>
  <c r="T144" i="1"/>
  <c r="U144" i="1" s="1"/>
  <c r="T143" i="1"/>
  <c r="U143" i="1" s="1"/>
  <c r="T142" i="1"/>
  <c r="U142" i="1" s="1"/>
  <c r="T141" i="1"/>
  <c r="U141" i="1" s="1"/>
  <c r="T140" i="1"/>
  <c r="U140" i="1" s="1"/>
  <c r="T139" i="1"/>
  <c r="U139" i="1" s="1"/>
  <c r="T138" i="1"/>
  <c r="U138" i="1" s="1"/>
  <c r="T137" i="1"/>
  <c r="U137" i="1" s="1"/>
  <c r="T136" i="1"/>
  <c r="U136" i="1" s="1"/>
  <c r="T135" i="1"/>
  <c r="U135" i="1" s="1"/>
  <c r="T134" i="1"/>
  <c r="U134" i="1" s="1"/>
  <c r="T133" i="1"/>
  <c r="U133" i="1" s="1"/>
  <c r="T132" i="1"/>
  <c r="U132" i="1" s="1"/>
  <c r="T131" i="1"/>
  <c r="U131" i="1" s="1"/>
  <c r="T130" i="1"/>
  <c r="U130" i="1" s="1"/>
  <c r="T129" i="1"/>
  <c r="U129" i="1" s="1"/>
  <c r="T128" i="1"/>
  <c r="U128" i="1" s="1"/>
  <c r="T127" i="1"/>
  <c r="U127" i="1" s="1"/>
  <c r="T126" i="1"/>
  <c r="U126" i="1" s="1"/>
  <c r="T125" i="1"/>
  <c r="U125" i="1" s="1"/>
  <c r="T124" i="1"/>
  <c r="U124" i="1" s="1"/>
  <c r="T123" i="1"/>
  <c r="U123" i="1" s="1"/>
  <c r="T122" i="1"/>
  <c r="U122" i="1" s="1"/>
  <c r="T121" i="1"/>
  <c r="U121" i="1" s="1"/>
  <c r="T120" i="1"/>
  <c r="U120" i="1" s="1"/>
  <c r="T119" i="1"/>
  <c r="U119" i="1" s="1"/>
  <c r="T118" i="1"/>
  <c r="U118" i="1" s="1"/>
  <c r="T117" i="1"/>
  <c r="U117" i="1" s="1"/>
  <c r="T116" i="1"/>
  <c r="U116" i="1" s="1"/>
  <c r="T115" i="1"/>
  <c r="U115" i="1" s="1"/>
  <c r="T114" i="1"/>
  <c r="U114" i="1" s="1"/>
  <c r="T113" i="1"/>
  <c r="U113" i="1" s="1"/>
  <c r="T112" i="1"/>
  <c r="U112" i="1" s="1"/>
  <c r="T111" i="1"/>
  <c r="U111" i="1" s="1"/>
  <c r="T110" i="1"/>
  <c r="U110" i="1" s="1"/>
  <c r="T109" i="1"/>
  <c r="U109" i="1" s="1"/>
  <c r="T108" i="1"/>
  <c r="U108" i="1" s="1"/>
  <c r="T107" i="1"/>
  <c r="U107" i="1" s="1"/>
  <c r="T106" i="1"/>
  <c r="U106" i="1" s="1"/>
  <c r="T105" i="1"/>
  <c r="U105" i="1" s="1"/>
  <c r="T104" i="1"/>
  <c r="U104" i="1" s="1"/>
  <c r="T103" i="1"/>
  <c r="U103" i="1" s="1"/>
  <c r="T102" i="1"/>
  <c r="U102" i="1" s="1"/>
  <c r="T101" i="1"/>
  <c r="U101" i="1" s="1"/>
  <c r="T100" i="1"/>
  <c r="U100" i="1" s="1"/>
  <c r="T99" i="1"/>
  <c r="U99" i="1" s="1"/>
  <c r="T98" i="1"/>
  <c r="U98" i="1" s="1"/>
  <c r="T97" i="1"/>
  <c r="U97" i="1" s="1"/>
  <c r="T96" i="1"/>
  <c r="U96" i="1" s="1"/>
  <c r="T95" i="1"/>
  <c r="U95" i="1" s="1"/>
  <c r="T94" i="1"/>
  <c r="U94" i="1" s="1"/>
  <c r="T93" i="1"/>
  <c r="U93" i="1" s="1"/>
  <c r="T92" i="1"/>
  <c r="U92" i="1" s="1"/>
  <c r="T91" i="1"/>
  <c r="U91" i="1" s="1"/>
  <c r="T90" i="1"/>
  <c r="U90" i="1" s="1"/>
  <c r="T89" i="1"/>
  <c r="U89" i="1" s="1"/>
  <c r="T88" i="1"/>
  <c r="U88" i="1" s="1"/>
  <c r="T87" i="1"/>
  <c r="U87" i="1" s="1"/>
  <c r="T86" i="1"/>
  <c r="U86" i="1" s="1"/>
  <c r="T85" i="1"/>
  <c r="U85" i="1" s="1"/>
  <c r="T84" i="1"/>
  <c r="U84" i="1" s="1"/>
  <c r="T83" i="1"/>
  <c r="U83" i="1" s="1"/>
  <c r="T82" i="1"/>
  <c r="U82" i="1" s="1"/>
  <c r="T81" i="1"/>
  <c r="U81" i="1" s="1"/>
  <c r="T80" i="1"/>
  <c r="U80" i="1" s="1"/>
  <c r="T79" i="1"/>
  <c r="U79" i="1" s="1"/>
  <c r="T78" i="1"/>
  <c r="U78" i="1" s="1"/>
  <c r="T77" i="1"/>
  <c r="U77" i="1" s="1"/>
  <c r="T76" i="1"/>
  <c r="U76" i="1" s="1"/>
  <c r="T75" i="1"/>
  <c r="U75" i="1" s="1"/>
  <c r="T74" i="1"/>
  <c r="U74" i="1" s="1"/>
  <c r="T73" i="1"/>
  <c r="U73" i="1" s="1"/>
  <c r="T72" i="1"/>
  <c r="U72" i="1" s="1"/>
  <c r="T71" i="1"/>
  <c r="U71" i="1" s="1"/>
  <c r="T70" i="1"/>
  <c r="U70" i="1" s="1"/>
  <c r="T69" i="1"/>
  <c r="U69" i="1" s="1"/>
  <c r="T68" i="1"/>
  <c r="U68" i="1" s="1"/>
  <c r="T67" i="1"/>
  <c r="U67" i="1" s="1"/>
  <c r="T66" i="1"/>
  <c r="U66" i="1" s="1"/>
  <c r="T65" i="1"/>
  <c r="U65" i="1" s="1"/>
  <c r="T64" i="1"/>
  <c r="U64" i="1" s="1"/>
  <c r="T63" i="1"/>
  <c r="U63" i="1" s="1"/>
  <c r="T62" i="1"/>
  <c r="U62" i="1" s="1"/>
  <c r="T61" i="1"/>
  <c r="U61" i="1" s="1"/>
  <c r="T60" i="1"/>
  <c r="U60" i="1" s="1"/>
  <c r="T59" i="1"/>
  <c r="U59" i="1" s="1"/>
  <c r="T58" i="1"/>
  <c r="U58" i="1" s="1"/>
  <c r="T57" i="1"/>
  <c r="U57" i="1" s="1"/>
  <c r="T56" i="1"/>
  <c r="U56" i="1" s="1"/>
  <c r="T55" i="1"/>
  <c r="U55" i="1" s="1"/>
  <c r="T54" i="1"/>
  <c r="U54" i="1" s="1"/>
  <c r="T53" i="1"/>
  <c r="U53" i="1" s="1"/>
  <c r="T52" i="1"/>
  <c r="U52" i="1" s="1"/>
  <c r="T51" i="1"/>
  <c r="U51" i="1" s="1"/>
  <c r="T50" i="1"/>
  <c r="U50" i="1" s="1"/>
  <c r="T49" i="1"/>
  <c r="U49" i="1" s="1"/>
  <c r="T48" i="1"/>
  <c r="U48" i="1" s="1"/>
  <c r="T47" i="1"/>
  <c r="U47" i="1" s="1"/>
  <c r="T46" i="1"/>
  <c r="U46" i="1" s="1"/>
  <c r="T45" i="1"/>
  <c r="U45" i="1" s="1"/>
  <c r="T44" i="1"/>
  <c r="U44" i="1" s="1"/>
  <c r="T43" i="1"/>
  <c r="U43" i="1" s="1"/>
  <c r="T42" i="1"/>
  <c r="U42" i="1" s="1"/>
  <c r="T41" i="1"/>
  <c r="U41" i="1" s="1"/>
  <c r="T40" i="1"/>
  <c r="U40" i="1" s="1"/>
  <c r="T39" i="1"/>
  <c r="U39" i="1" s="1"/>
  <c r="T38" i="1"/>
  <c r="U38" i="1" s="1"/>
  <c r="T37" i="1"/>
  <c r="U37" i="1" s="1"/>
  <c r="T36" i="1"/>
  <c r="U36" i="1" s="1"/>
  <c r="T35" i="1"/>
  <c r="U35" i="1" s="1"/>
  <c r="T34" i="1"/>
  <c r="U34" i="1" s="1"/>
  <c r="T33" i="1"/>
  <c r="U33" i="1" s="1"/>
  <c r="T32" i="1"/>
  <c r="U32" i="1" s="1"/>
  <c r="T31" i="1"/>
  <c r="U31" i="1" s="1"/>
  <c r="T30" i="1"/>
  <c r="U30" i="1" s="1"/>
  <c r="T29" i="1"/>
  <c r="U29" i="1" s="1"/>
  <c r="T28" i="1"/>
  <c r="U28" i="1" s="1"/>
  <c r="T27" i="1"/>
  <c r="U27" i="1" s="1"/>
  <c r="T26" i="1"/>
  <c r="U26" i="1" s="1"/>
  <c r="T25" i="1"/>
  <c r="U25" i="1" s="1"/>
  <c r="T24" i="1"/>
  <c r="U24" i="1" s="1"/>
  <c r="T23" i="1"/>
  <c r="U23" i="1" s="1"/>
  <c r="T22" i="1"/>
  <c r="U22" i="1" s="1"/>
  <c r="T21" i="1"/>
  <c r="U21" i="1" s="1"/>
  <c r="T20" i="1"/>
  <c r="U20" i="1" s="1"/>
  <c r="T19" i="1"/>
  <c r="U19" i="1" s="1"/>
  <c r="T18" i="1"/>
  <c r="U18" i="1" s="1"/>
  <c r="T17" i="1"/>
  <c r="U17" i="1" s="1"/>
  <c r="T16" i="1"/>
  <c r="U16" i="1" s="1"/>
  <c r="T15" i="1"/>
  <c r="U15" i="1" s="1"/>
  <c r="T14" i="1"/>
  <c r="U14" i="1" s="1"/>
  <c r="T13" i="1"/>
  <c r="U13" i="1" s="1"/>
  <c r="T12" i="1"/>
  <c r="U12" i="1" s="1"/>
  <c r="T11" i="1"/>
  <c r="U11" i="1" s="1"/>
  <c r="T10" i="1"/>
  <c r="U10" i="1" s="1"/>
  <c r="T9" i="1"/>
  <c r="U9" i="1" s="1"/>
  <c r="P605" i="1"/>
  <c r="Q605" i="1" s="1"/>
  <c r="P604" i="1"/>
  <c r="Q604" i="1" s="1"/>
  <c r="P603" i="1"/>
  <c r="Q603" i="1" s="1"/>
  <c r="P602" i="1"/>
  <c r="Q602" i="1" s="1"/>
  <c r="P601" i="1"/>
  <c r="Q601" i="1" s="1"/>
  <c r="P600" i="1"/>
  <c r="Q600" i="1" s="1"/>
  <c r="P599" i="1"/>
  <c r="Q599" i="1" s="1"/>
  <c r="P598" i="1"/>
  <c r="Q598" i="1" s="1"/>
  <c r="P597" i="1"/>
  <c r="Q597" i="1" s="1"/>
  <c r="P596" i="1"/>
  <c r="Q596" i="1" s="1"/>
  <c r="P595" i="1"/>
  <c r="Q595" i="1" s="1"/>
  <c r="P594" i="1"/>
  <c r="Q594" i="1" s="1"/>
  <c r="P593" i="1"/>
  <c r="Q593" i="1" s="1"/>
  <c r="P592" i="1"/>
  <c r="Q592" i="1" s="1"/>
  <c r="P591" i="1"/>
  <c r="Q591" i="1" s="1"/>
  <c r="P590" i="1"/>
  <c r="Q590" i="1" s="1"/>
  <c r="P589" i="1"/>
  <c r="Q589" i="1" s="1"/>
  <c r="P588" i="1"/>
  <c r="Q588" i="1" s="1"/>
  <c r="P587" i="1"/>
  <c r="Q587" i="1" s="1"/>
  <c r="P586" i="1"/>
  <c r="Q586" i="1" s="1"/>
  <c r="P585" i="1"/>
  <c r="Q585" i="1" s="1"/>
  <c r="P584" i="1"/>
  <c r="Q584" i="1" s="1"/>
  <c r="P583" i="1"/>
  <c r="Q583" i="1" s="1"/>
  <c r="P582" i="1"/>
  <c r="Q582" i="1" s="1"/>
  <c r="P581" i="1"/>
  <c r="Q581" i="1" s="1"/>
  <c r="P580" i="1"/>
  <c r="Q580" i="1" s="1"/>
  <c r="P579" i="1"/>
  <c r="Q579" i="1" s="1"/>
  <c r="P578" i="1"/>
  <c r="Q578" i="1" s="1"/>
  <c r="P577" i="1"/>
  <c r="Q577" i="1" s="1"/>
  <c r="P576" i="1"/>
  <c r="Q576" i="1" s="1"/>
  <c r="P575" i="1"/>
  <c r="Q575" i="1" s="1"/>
  <c r="P574" i="1"/>
  <c r="Q574" i="1" s="1"/>
  <c r="P573" i="1"/>
  <c r="Q573" i="1" s="1"/>
  <c r="P572" i="1"/>
  <c r="Q572" i="1" s="1"/>
  <c r="P571" i="1"/>
  <c r="Q571" i="1" s="1"/>
  <c r="P570" i="1"/>
  <c r="Q570" i="1" s="1"/>
  <c r="P569" i="1"/>
  <c r="Q569" i="1" s="1"/>
  <c r="P568" i="1"/>
  <c r="Q568" i="1" s="1"/>
  <c r="P567" i="1"/>
  <c r="Q567" i="1" s="1"/>
  <c r="P566" i="1"/>
  <c r="Q566" i="1" s="1"/>
  <c r="P565" i="1"/>
  <c r="Q565" i="1" s="1"/>
  <c r="P564" i="1"/>
  <c r="Q564" i="1" s="1"/>
  <c r="P563" i="1"/>
  <c r="Q563" i="1" s="1"/>
  <c r="P562" i="1"/>
  <c r="Q562" i="1" s="1"/>
  <c r="P561" i="1"/>
  <c r="Q561" i="1" s="1"/>
  <c r="P560" i="1"/>
  <c r="Q560" i="1" s="1"/>
  <c r="P559" i="1"/>
  <c r="Q559" i="1" s="1"/>
  <c r="P558" i="1"/>
  <c r="Q558" i="1" s="1"/>
  <c r="P557" i="1"/>
  <c r="Q557" i="1" s="1"/>
  <c r="P556" i="1"/>
  <c r="Q556" i="1" s="1"/>
  <c r="P555" i="1"/>
  <c r="Q555" i="1" s="1"/>
  <c r="P554" i="1"/>
  <c r="Q554" i="1" s="1"/>
  <c r="P553" i="1"/>
  <c r="Q553" i="1" s="1"/>
  <c r="P552" i="1"/>
  <c r="Q552" i="1" s="1"/>
  <c r="P551" i="1"/>
  <c r="Q551" i="1" s="1"/>
  <c r="P550" i="1"/>
  <c r="Q550" i="1" s="1"/>
  <c r="P549" i="1"/>
  <c r="Q549" i="1" s="1"/>
  <c r="P548" i="1"/>
  <c r="Q548" i="1" s="1"/>
  <c r="P547" i="1"/>
  <c r="Q547" i="1" s="1"/>
  <c r="P546" i="1"/>
  <c r="Q546" i="1" s="1"/>
  <c r="P545" i="1"/>
  <c r="Q545" i="1" s="1"/>
  <c r="P544" i="1"/>
  <c r="Q544" i="1" s="1"/>
  <c r="P543" i="1"/>
  <c r="Q543" i="1" s="1"/>
  <c r="P542" i="1"/>
  <c r="Q542" i="1" s="1"/>
  <c r="P541" i="1"/>
  <c r="Q541" i="1" s="1"/>
  <c r="P540" i="1"/>
  <c r="Q540" i="1" s="1"/>
  <c r="P539" i="1"/>
  <c r="Q539" i="1" s="1"/>
  <c r="P538" i="1"/>
  <c r="Q538" i="1" s="1"/>
  <c r="P537" i="1"/>
  <c r="Q537" i="1" s="1"/>
  <c r="P536" i="1"/>
  <c r="Q536" i="1" s="1"/>
  <c r="P535" i="1"/>
  <c r="Q535" i="1" s="1"/>
  <c r="P534" i="1"/>
  <c r="Q534" i="1" s="1"/>
  <c r="P533" i="1"/>
  <c r="Q533" i="1" s="1"/>
  <c r="P532" i="1"/>
  <c r="Q532" i="1" s="1"/>
  <c r="P531" i="1"/>
  <c r="Q531" i="1" s="1"/>
  <c r="P530" i="1"/>
  <c r="Q530" i="1" s="1"/>
  <c r="P529" i="1"/>
  <c r="Q529" i="1" s="1"/>
  <c r="P528" i="1"/>
  <c r="Q528" i="1" s="1"/>
  <c r="P527" i="1"/>
  <c r="Q527" i="1" s="1"/>
  <c r="P526" i="1"/>
  <c r="Q526" i="1" s="1"/>
  <c r="P525" i="1"/>
  <c r="Q525" i="1" s="1"/>
  <c r="P524" i="1"/>
  <c r="Q524" i="1" s="1"/>
  <c r="P523" i="1"/>
  <c r="Q523" i="1" s="1"/>
  <c r="P522" i="1"/>
  <c r="Q522" i="1" s="1"/>
  <c r="P521" i="1"/>
  <c r="Q521" i="1" s="1"/>
  <c r="P520" i="1"/>
  <c r="Q520" i="1" s="1"/>
  <c r="P519" i="1"/>
  <c r="Q519" i="1" s="1"/>
  <c r="P518" i="1"/>
  <c r="Q518" i="1" s="1"/>
  <c r="P517" i="1"/>
  <c r="Q517" i="1" s="1"/>
  <c r="P516" i="1"/>
  <c r="Q516" i="1" s="1"/>
  <c r="P515" i="1"/>
  <c r="Q515" i="1" s="1"/>
  <c r="P514" i="1"/>
  <c r="Q514" i="1" s="1"/>
  <c r="P513" i="1"/>
  <c r="Q513" i="1" s="1"/>
  <c r="P512" i="1"/>
  <c r="Q512" i="1" s="1"/>
  <c r="P511" i="1"/>
  <c r="Q511" i="1" s="1"/>
  <c r="P510" i="1"/>
  <c r="Q510" i="1" s="1"/>
  <c r="P509" i="1"/>
  <c r="Q509" i="1" s="1"/>
  <c r="P508" i="1"/>
  <c r="Q508" i="1" s="1"/>
  <c r="P507" i="1"/>
  <c r="Q507" i="1" s="1"/>
  <c r="P506" i="1"/>
  <c r="Q506" i="1" s="1"/>
  <c r="P505" i="1"/>
  <c r="Q505" i="1" s="1"/>
  <c r="P504" i="1"/>
  <c r="Q504" i="1" s="1"/>
  <c r="P503" i="1"/>
  <c r="Q503" i="1" s="1"/>
  <c r="P502" i="1"/>
  <c r="Q502" i="1" s="1"/>
  <c r="P501" i="1"/>
  <c r="Q501" i="1" s="1"/>
  <c r="P500" i="1"/>
  <c r="Q500" i="1" s="1"/>
  <c r="P499" i="1"/>
  <c r="Q499" i="1" s="1"/>
  <c r="P498" i="1"/>
  <c r="Q498" i="1" s="1"/>
  <c r="P497" i="1"/>
  <c r="Q497" i="1" s="1"/>
  <c r="P496" i="1"/>
  <c r="Q496" i="1" s="1"/>
  <c r="P495" i="1"/>
  <c r="Q495" i="1" s="1"/>
  <c r="P494" i="1"/>
  <c r="Q494" i="1" s="1"/>
  <c r="P493" i="1"/>
  <c r="Q493" i="1" s="1"/>
  <c r="P492" i="1"/>
  <c r="Q492" i="1" s="1"/>
  <c r="P491" i="1"/>
  <c r="Q491" i="1" s="1"/>
  <c r="P490" i="1"/>
  <c r="Q490" i="1" s="1"/>
  <c r="P489" i="1"/>
  <c r="Q489" i="1" s="1"/>
  <c r="P488" i="1"/>
  <c r="Q488" i="1" s="1"/>
  <c r="P487" i="1"/>
  <c r="Q487" i="1" s="1"/>
  <c r="P486" i="1"/>
  <c r="Q486" i="1" s="1"/>
  <c r="P485" i="1"/>
  <c r="Q485" i="1" s="1"/>
  <c r="P484" i="1"/>
  <c r="Q484" i="1" s="1"/>
  <c r="P483" i="1"/>
  <c r="Q483" i="1" s="1"/>
  <c r="P482" i="1"/>
  <c r="Q482" i="1" s="1"/>
  <c r="P481" i="1"/>
  <c r="Q481" i="1" s="1"/>
  <c r="P480" i="1"/>
  <c r="Q480" i="1" s="1"/>
  <c r="P479" i="1"/>
  <c r="Q479" i="1" s="1"/>
  <c r="P478" i="1"/>
  <c r="Q478" i="1" s="1"/>
  <c r="P477" i="1"/>
  <c r="Q477" i="1" s="1"/>
  <c r="P476" i="1"/>
  <c r="Q476" i="1" s="1"/>
  <c r="P475" i="1"/>
  <c r="Q475" i="1" s="1"/>
  <c r="P474" i="1"/>
  <c r="Q474" i="1" s="1"/>
  <c r="P473" i="1"/>
  <c r="Q473" i="1" s="1"/>
  <c r="P472" i="1"/>
  <c r="Q472" i="1" s="1"/>
  <c r="P471" i="1"/>
  <c r="Q471" i="1" s="1"/>
  <c r="P470" i="1"/>
  <c r="Q470" i="1" s="1"/>
  <c r="P469" i="1"/>
  <c r="Q469" i="1" s="1"/>
  <c r="P468" i="1"/>
  <c r="Q468" i="1" s="1"/>
  <c r="P467" i="1"/>
  <c r="Q467" i="1" s="1"/>
  <c r="P466" i="1"/>
  <c r="Q466" i="1" s="1"/>
  <c r="P465" i="1"/>
  <c r="Q465" i="1" s="1"/>
  <c r="P464" i="1"/>
  <c r="Q464" i="1" s="1"/>
  <c r="P463" i="1"/>
  <c r="Q463" i="1" s="1"/>
  <c r="P462" i="1"/>
  <c r="Q462" i="1" s="1"/>
  <c r="P461" i="1"/>
  <c r="Q461" i="1" s="1"/>
  <c r="P460" i="1"/>
  <c r="Q460" i="1" s="1"/>
  <c r="P459" i="1"/>
  <c r="Q459" i="1" s="1"/>
  <c r="P458" i="1"/>
  <c r="Q458" i="1" s="1"/>
  <c r="P457" i="1"/>
  <c r="Q457" i="1" s="1"/>
  <c r="P456" i="1"/>
  <c r="Q456" i="1" s="1"/>
  <c r="P455" i="1"/>
  <c r="Q455" i="1" s="1"/>
  <c r="P454" i="1"/>
  <c r="Q454" i="1" s="1"/>
  <c r="P453" i="1"/>
  <c r="Q453" i="1" s="1"/>
  <c r="P452" i="1"/>
  <c r="Q452" i="1" s="1"/>
  <c r="P451" i="1"/>
  <c r="Q451" i="1" s="1"/>
  <c r="P450" i="1"/>
  <c r="Q450" i="1" s="1"/>
  <c r="P449" i="1"/>
  <c r="Q449" i="1" s="1"/>
  <c r="P448" i="1"/>
  <c r="Q448" i="1" s="1"/>
  <c r="P447" i="1"/>
  <c r="Q447" i="1" s="1"/>
  <c r="P446" i="1"/>
  <c r="Q446" i="1" s="1"/>
  <c r="P445" i="1"/>
  <c r="Q445" i="1" s="1"/>
  <c r="P444" i="1"/>
  <c r="Q444" i="1" s="1"/>
  <c r="P443" i="1"/>
  <c r="Q443" i="1" s="1"/>
  <c r="P442" i="1"/>
  <c r="Q442" i="1" s="1"/>
  <c r="P441" i="1"/>
  <c r="Q441" i="1" s="1"/>
  <c r="P440" i="1"/>
  <c r="Q440" i="1" s="1"/>
  <c r="P439" i="1"/>
  <c r="Q439" i="1" s="1"/>
  <c r="P438" i="1"/>
  <c r="Q438" i="1" s="1"/>
  <c r="P437" i="1"/>
  <c r="Q437" i="1" s="1"/>
  <c r="P436" i="1"/>
  <c r="Q436" i="1" s="1"/>
  <c r="P435" i="1"/>
  <c r="Q435" i="1" s="1"/>
  <c r="P434" i="1"/>
  <c r="Q434" i="1" s="1"/>
  <c r="P433" i="1"/>
  <c r="Q433" i="1" s="1"/>
  <c r="P432" i="1"/>
  <c r="Q432" i="1" s="1"/>
  <c r="P431" i="1"/>
  <c r="Q431" i="1" s="1"/>
  <c r="P430" i="1"/>
  <c r="Q430" i="1" s="1"/>
  <c r="P429" i="1"/>
  <c r="Q429" i="1" s="1"/>
  <c r="P428" i="1"/>
  <c r="Q428" i="1" s="1"/>
  <c r="P427" i="1"/>
  <c r="Q427" i="1" s="1"/>
  <c r="P426" i="1"/>
  <c r="Q426" i="1" s="1"/>
  <c r="P425" i="1"/>
  <c r="Q425" i="1" s="1"/>
  <c r="P424" i="1"/>
  <c r="Q424" i="1" s="1"/>
  <c r="P423" i="1"/>
  <c r="Q423" i="1" s="1"/>
  <c r="P422" i="1"/>
  <c r="Q422" i="1" s="1"/>
  <c r="P421" i="1"/>
  <c r="Q421" i="1" s="1"/>
  <c r="P420" i="1"/>
  <c r="Q420" i="1" s="1"/>
  <c r="P419" i="1"/>
  <c r="Q419" i="1" s="1"/>
  <c r="P418" i="1"/>
  <c r="Q418" i="1" s="1"/>
  <c r="P417" i="1"/>
  <c r="Q417" i="1" s="1"/>
  <c r="P416" i="1"/>
  <c r="Q416" i="1" s="1"/>
  <c r="P415" i="1"/>
  <c r="Q415" i="1" s="1"/>
  <c r="P414" i="1"/>
  <c r="Q414" i="1" s="1"/>
  <c r="P413" i="1"/>
  <c r="Q413" i="1" s="1"/>
  <c r="P412" i="1"/>
  <c r="Q412" i="1" s="1"/>
  <c r="P411" i="1"/>
  <c r="Q411" i="1" s="1"/>
  <c r="P410" i="1"/>
  <c r="Q410" i="1" s="1"/>
  <c r="P409" i="1"/>
  <c r="Q409" i="1" s="1"/>
  <c r="P408" i="1"/>
  <c r="Q408" i="1" s="1"/>
  <c r="P407" i="1"/>
  <c r="Q407" i="1" s="1"/>
  <c r="P406" i="1"/>
  <c r="Q406" i="1" s="1"/>
  <c r="P405" i="1"/>
  <c r="Q405" i="1" s="1"/>
  <c r="P404" i="1"/>
  <c r="Q404" i="1" s="1"/>
  <c r="P403" i="1"/>
  <c r="Q403" i="1" s="1"/>
  <c r="P402" i="1"/>
  <c r="Q402" i="1" s="1"/>
  <c r="P401" i="1"/>
  <c r="Q401" i="1" s="1"/>
  <c r="P400" i="1"/>
  <c r="Q400" i="1" s="1"/>
  <c r="P399" i="1"/>
  <c r="Q399" i="1" s="1"/>
  <c r="P398" i="1"/>
  <c r="Q398" i="1" s="1"/>
  <c r="P397" i="1"/>
  <c r="Q397" i="1" s="1"/>
  <c r="P396" i="1"/>
  <c r="Q396" i="1" s="1"/>
  <c r="P395" i="1"/>
  <c r="Q395" i="1" s="1"/>
  <c r="P394" i="1"/>
  <c r="Q394" i="1" s="1"/>
  <c r="P393" i="1"/>
  <c r="Q393" i="1" s="1"/>
  <c r="P392" i="1"/>
  <c r="Q392" i="1" s="1"/>
  <c r="P391" i="1"/>
  <c r="Q391" i="1" s="1"/>
  <c r="P390" i="1"/>
  <c r="Q390" i="1" s="1"/>
  <c r="P389" i="1"/>
  <c r="Q389" i="1" s="1"/>
  <c r="P388" i="1"/>
  <c r="Q388" i="1" s="1"/>
  <c r="P387" i="1"/>
  <c r="Q387" i="1" s="1"/>
  <c r="P386" i="1"/>
  <c r="Q386" i="1" s="1"/>
  <c r="P385" i="1"/>
  <c r="Q385" i="1" s="1"/>
  <c r="P384" i="1"/>
  <c r="Q384" i="1" s="1"/>
  <c r="P383" i="1"/>
  <c r="Q383" i="1" s="1"/>
  <c r="P382" i="1"/>
  <c r="Q382" i="1" s="1"/>
  <c r="P381" i="1"/>
  <c r="Q381" i="1" s="1"/>
  <c r="P380" i="1"/>
  <c r="Q380" i="1" s="1"/>
  <c r="P379" i="1"/>
  <c r="Q379" i="1" s="1"/>
  <c r="P378" i="1"/>
  <c r="Q378" i="1" s="1"/>
  <c r="P377" i="1"/>
  <c r="Q377" i="1" s="1"/>
  <c r="P376" i="1"/>
  <c r="Q376" i="1" s="1"/>
  <c r="P375" i="1"/>
  <c r="Q375" i="1" s="1"/>
  <c r="P374" i="1"/>
  <c r="Q374" i="1" s="1"/>
  <c r="P373" i="1"/>
  <c r="Q373" i="1" s="1"/>
  <c r="P372" i="1"/>
  <c r="Q372" i="1" s="1"/>
  <c r="P371" i="1"/>
  <c r="Q371" i="1" s="1"/>
  <c r="P370" i="1"/>
  <c r="Q370" i="1" s="1"/>
  <c r="P369" i="1"/>
  <c r="Q369" i="1" s="1"/>
  <c r="P368" i="1"/>
  <c r="Q368" i="1" s="1"/>
  <c r="P367" i="1"/>
  <c r="Q367" i="1" s="1"/>
  <c r="P366" i="1"/>
  <c r="Q366" i="1" s="1"/>
  <c r="P365" i="1"/>
  <c r="Q365" i="1" s="1"/>
  <c r="P364" i="1"/>
  <c r="Q364" i="1" s="1"/>
  <c r="P363" i="1"/>
  <c r="Q363" i="1" s="1"/>
  <c r="P362" i="1"/>
  <c r="Q362" i="1" s="1"/>
  <c r="P361" i="1"/>
  <c r="Q361" i="1" s="1"/>
  <c r="P360" i="1"/>
  <c r="Q360" i="1" s="1"/>
  <c r="P359" i="1"/>
  <c r="Q359" i="1" s="1"/>
  <c r="P358" i="1"/>
  <c r="Q358" i="1" s="1"/>
  <c r="P357" i="1"/>
  <c r="Q357" i="1" s="1"/>
  <c r="P356" i="1"/>
  <c r="Q356" i="1" s="1"/>
  <c r="P355" i="1"/>
  <c r="Q355" i="1" s="1"/>
  <c r="P354" i="1"/>
  <c r="Q354" i="1" s="1"/>
  <c r="P353" i="1"/>
  <c r="Q353" i="1" s="1"/>
  <c r="P352" i="1"/>
  <c r="Q352" i="1" s="1"/>
  <c r="P351" i="1"/>
  <c r="Q351" i="1" s="1"/>
  <c r="P350" i="1"/>
  <c r="Q350" i="1" s="1"/>
  <c r="P349" i="1"/>
  <c r="Q349" i="1" s="1"/>
  <c r="P348" i="1"/>
  <c r="Q348" i="1" s="1"/>
  <c r="P347" i="1"/>
  <c r="Q347" i="1" s="1"/>
  <c r="P346" i="1"/>
  <c r="Q346" i="1" s="1"/>
  <c r="P345" i="1"/>
  <c r="Q345" i="1" s="1"/>
  <c r="P344" i="1"/>
  <c r="Q344" i="1" s="1"/>
  <c r="P343" i="1"/>
  <c r="Q343" i="1" s="1"/>
  <c r="P342" i="1"/>
  <c r="Q342" i="1" s="1"/>
  <c r="P341" i="1"/>
  <c r="Q341" i="1" s="1"/>
  <c r="P340" i="1"/>
  <c r="Q340" i="1" s="1"/>
  <c r="P339" i="1"/>
  <c r="Q339" i="1" s="1"/>
  <c r="P338" i="1"/>
  <c r="Q338" i="1" s="1"/>
  <c r="P337" i="1"/>
  <c r="Q337" i="1" s="1"/>
  <c r="P336" i="1"/>
  <c r="Q336" i="1" s="1"/>
  <c r="P335" i="1"/>
  <c r="Q335" i="1" s="1"/>
  <c r="P334" i="1"/>
  <c r="Q334" i="1" s="1"/>
  <c r="P333" i="1"/>
  <c r="Q333" i="1" s="1"/>
  <c r="P332" i="1"/>
  <c r="Q332" i="1" s="1"/>
  <c r="P331" i="1"/>
  <c r="Q331" i="1" s="1"/>
  <c r="P330" i="1"/>
  <c r="Q330" i="1" s="1"/>
  <c r="P329" i="1"/>
  <c r="Q329" i="1" s="1"/>
  <c r="P328" i="1"/>
  <c r="Q328" i="1" s="1"/>
  <c r="P327" i="1"/>
  <c r="Q327" i="1" s="1"/>
  <c r="P326" i="1"/>
  <c r="Q326" i="1" s="1"/>
  <c r="P325" i="1"/>
  <c r="Q325" i="1" s="1"/>
  <c r="P324" i="1"/>
  <c r="Q324" i="1" s="1"/>
  <c r="P323" i="1"/>
  <c r="Q323" i="1" s="1"/>
  <c r="P322" i="1"/>
  <c r="Q322" i="1" s="1"/>
  <c r="P321" i="1"/>
  <c r="Q321" i="1" s="1"/>
  <c r="P320" i="1"/>
  <c r="Q320" i="1" s="1"/>
  <c r="P319" i="1"/>
  <c r="Q319" i="1" s="1"/>
  <c r="P318" i="1"/>
  <c r="Q318" i="1" s="1"/>
  <c r="P317" i="1"/>
  <c r="Q317" i="1" s="1"/>
  <c r="P316" i="1"/>
  <c r="Q316" i="1" s="1"/>
  <c r="P315" i="1"/>
  <c r="Q315" i="1" s="1"/>
  <c r="P314" i="1"/>
  <c r="Q314" i="1" s="1"/>
  <c r="P313" i="1"/>
  <c r="Q313" i="1" s="1"/>
  <c r="P312" i="1"/>
  <c r="Q312" i="1" s="1"/>
  <c r="P311" i="1"/>
  <c r="Q311" i="1" s="1"/>
  <c r="P310" i="1"/>
  <c r="Q310" i="1" s="1"/>
  <c r="P309" i="1"/>
  <c r="Q309" i="1" s="1"/>
  <c r="P308" i="1"/>
  <c r="Q308" i="1" s="1"/>
  <c r="P307" i="1"/>
  <c r="Q307" i="1" s="1"/>
  <c r="P306" i="1"/>
  <c r="Q306" i="1" s="1"/>
  <c r="P305" i="1"/>
  <c r="Q305" i="1" s="1"/>
  <c r="P304" i="1"/>
  <c r="Q304" i="1" s="1"/>
  <c r="P303" i="1"/>
  <c r="Q303" i="1" s="1"/>
  <c r="P302" i="1"/>
  <c r="Q302" i="1" s="1"/>
  <c r="P301" i="1"/>
  <c r="Q301" i="1" s="1"/>
  <c r="P300" i="1"/>
  <c r="Q300" i="1" s="1"/>
  <c r="P299" i="1"/>
  <c r="Q299" i="1" s="1"/>
  <c r="P298" i="1"/>
  <c r="Q298" i="1" s="1"/>
  <c r="P297" i="1"/>
  <c r="Q297" i="1" s="1"/>
  <c r="P296" i="1"/>
  <c r="Q296" i="1" s="1"/>
  <c r="P295" i="1"/>
  <c r="Q295" i="1" s="1"/>
  <c r="P294" i="1"/>
  <c r="Q294" i="1" s="1"/>
  <c r="P293" i="1"/>
  <c r="Q293" i="1" s="1"/>
  <c r="P292" i="1"/>
  <c r="Q292" i="1" s="1"/>
  <c r="P291" i="1"/>
  <c r="Q291" i="1" s="1"/>
  <c r="P290" i="1"/>
  <c r="Q290" i="1" s="1"/>
  <c r="P289" i="1"/>
  <c r="Q289" i="1" s="1"/>
  <c r="P288" i="1"/>
  <c r="Q288" i="1" s="1"/>
  <c r="P287" i="1"/>
  <c r="Q287" i="1" s="1"/>
  <c r="P286" i="1"/>
  <c r="Q286" i="1" s="1"/>
  <c r="P285" i="1"/>
  <c r="Q285" i="1" s="1"/>
  <c r="P284" i="1"/>
  <c r="Q284" i="1" s="1"/>
  <c r="P283" i="1"/>
  <c r="Q283" i="1" s="1"/>
  <c r="P282" i="1"/>
  <c r="Q282" i="1" s="1"/>
  <c r="P281" i="1"/>
  <c r="Q281" i="1" s="1"/>
  <c r="P280" i="1"/>
  <c r="Q280" i="1" s="1"/>
  <c r="P279" i="1"/>
  <c r="Q279" i="1" s="1"/>
  <c r="P278" i="1"/>
  <c r="Q278" i="1" s="1"/>
  <c r="P277" i="1"/>
  <c r="Q277" i="1" s="1"/>
  <c r="P276" i="1"/>
  <c r="Q276" i="1" s="1"/>
  <c r="P275" i="1"/>
  <c r="Q275" i="1" s="1"/>
  <c r="P274" i="1"/>
  <c r="Q274" i="1" s="1"/>
  <c r="P273" i="1"/>
  <c r="Q273" i="1" s="1"/>
  <c r="P272" i="1"/>
  <c r="Q272" i="1" s="1"/>
  <c r="P271" i="1"/>
  <c r="Q271" i="1" s="1"/>
  <c r="P270" i="1"/>
  <c r="Q270" i="1" s="1"/>
  <c r="P269" i="1"/>
  <c r="Q269" i="1" s="1"/>
  <c r="P268" i="1"/>
  <c r="Q268" i="1" s="1"/>
  <c r="P267" i="1"/>
  <c r="Q267" i="1" s="1"/>
  <c r="P266" i="1"/>
  <c r="Q266" i="1" s="1"/>
  <c r="P265" i="1"/>
  <c r="Q265" i="1" s="1"/>
  <c r="P264" i="1"/>
  <c r="Q264" i="1" s="1"/>
  <c r="P263" i="1"/>
  <c r="Q263" i="1" s="1"/>
  <c r="P262" i="1"/>
  <c r="Q262" i="1" s="1"/>
  <c r="P261" i="1"/>
  <c r="Q261" i="1" s="1"/>
  <c r="P260" i="1"/>
  <c r="Q260" i="1" s="1"/>
  <c r="P259" i="1"/>
  <c r="Q259" i="1" s="1"/>
  <c r="P258" i="1"/>
  <c r="Q258" i="1" s="1"/>
  <c r="P257" i="1"/>
  <c r="Q257" i="1" s="1"/>
  <c r="P256" i="1"/>
  <c r="Q256" i="1" s="1"/>
  <c r="P255" i="1"/>
  <c r="Q255" i="1" s="1"/>
  <c r="P254" i="1"/>
  <c r="Q254" i="1" s="1"/>
  <c r="P253" i="1"/>
  <c r="Q253" i="1" s="1"/>
  <c r="P252" i="1"/>
  <c r="Q252" i="1" s="1"/>
  <c r="P251" i="1"/>
  <c r="Q251" i="1" s="1"/>
  <c r="P250" i="1"/>
  <c r="Q250" i="1" s="1"/>
  <c r="P249" i="1"/>
  <c r="Q249" i="1" s="1"/>
  <c r="P248" i="1"/>
  <c r="Q248" i="1" s="1"/>
  <c r="P247" i="1"/>
  <c r="Q247" i="1" s="1"/>
  <c r="P246" i="1"/>
  <c r="Q246" i="1" s="1"/>
  <c r="P245" i="1"/>
  <c r="Q245" i="1" s="1"/>
  <c r="P244" i="1"/>
  <c r="Q244" i="1" s="1"/>
  <c r="P243" i="1"/>
  <c r="Q243" i="1" s="1"/>
  <c r="P242" i="1"/>
  <c r="Q242" i="1" s="1"/>
  <c r="P241" i="1"/>
  <c r="Q241" i="1" s="1"/>
  <c r="P240" i="1"/>
  <c r="Q240" i="1" s="1"/>
  <c r="P239" i="1"/>
  <c r="Q239" i="1" s="1"/>
  <c r="P238" i="1"/>
  <c r="Q238" i="1" s="1"/>
  <c r="P237" i="1"/>
  <c r="Q237" i="1" s="1"/>
  <c r="P236" i="1"/>
  <c r="Q236" i="1" s="1"/>
  <c r="P235" i="1"/>
  <c r="Q235" i="1" s="1"/>
  <c r="P234" i="1"/>
  <c r="Q234" i="1" s="1"/>
  <c r="P233" i="1"/>
  <c r="Q233" i="1" s="1"/>
  <c r="P232" i="1"/>
  <c r="Q232" i="1" s="1"/>
  <c r="P231" i="1"/>
  <c r="Q231" i="1" s="1"/>
  <c r="P230" i="1"/>
  <c r="Q230" i="1" s="1"/>
  <c r="P229" i="1"/>
  <c r="Q229" i="1" s="1"/>
  <c r="P228" i="1"/>
  <c r="Q228" i="1" s="1"/>
  <c r="P227" i="1"/>
  <c r="Q227" i="1" s="1"/>
  <c r="P226" i="1"/>
  <c r="Q226" i="1" s="1"/>
  <c r="P225" i="1"/>
  <c r="Q225" i="1" s="1"/>
  <c r="P224" i="1"/>
  <c r="Q224" i="1" s="1"/>
  <c r="P223" i="1"/>
  <c r="Q223" i="1" s="1"/>
  <c r="P222" i="1"/>
  <c r="Q222" i="1" s="1"/>
  <c r="P221" i="1"/>
  <c r="Q221" i="1" s="1"/>
  <c r="P220" i="1"/>
  <c r="Q220" i="1" s="1"/>
  <c r="P219" i="1"/>
  <c r="Q219" i="1" s="1"/>
  <c r="P218" i="1"/>
  <c r="Q218" i="1" s="1"/>
  <c r="P217" i="1"/>
  <c r="Q217" i="1" s="1"/>
  <c r="P216" i="1"/>
  <c r="Q216" i="1" s="1"/>
  <c r="P215" i="1"/>
  <c r="Q215" i="1" s="1"/>
  <c r="P214" i="1"/>
  <c r="Q214" i="1" s="1"/>
  <c r="P213" i="1"/>
  <c r="Q213" i="1" s="1"/>
  <c r="P212" i="1"/>
  <c r="Q212" i="1" s="1"/>
  <c r="P211" i="1"/>
  <c r="Q211" i="1" s="1"/>
  <c r="P210" i="1"/>
  <c r="Q210" i="1" s="1"/>
  <c r="P209" i="1"/>
  <c r="Q209" i="1" s="1"/>
  <c r="P208" i="1"/>
  <c r="Q208" i="1" s="1"/>
  <c r="P207" i="1"/>
  <c r="Q207" i="1" s="1"/>
  <c r="P206" i="1"/>
  <c r="Q206" i="1" s="1"/>
  <c r="P205" i="1"/>
  <c r="Q205" i="1" s="1"/>
  <c r="P204" i="1"/>
  <c r="Q204" i="1" s="1"/>
  <c r="P203" i="1"/>
  <c r="Q203" i="1" s="1"/>
  <c r="P202" i="1"/>
  <c r="Q202" i="1" s="1"/>
  <c r="P201" i="1"/>
  <c r="Q201" i="1" s="1"/>
  <c r="P200" i="1"/>
  <c r="Q200" i="1" s="1"/>
  <c r="P199" i="1"/>
  <c r="Q199" i="1" s="1"/>
  <c r="P198" i="1"/>
  <c r="Q198" i="1" s="1"/>
  <c r="P197" i="1"/>
  <c r="Q197" i="1" s="1"/>
  <c r="P196" i="1"/>
  <c r="Q196" i="1" s="1"/>
  <c r="P195" i="1"/>
  <c r="Q195" i="1" s="1"/>
  <c r="P194" i="1"/>
  <c r="Q194" i="1" s="1"/>
  <c r="P193" i="1"/>
  <c r="Q193" i="1" s="1"/>
  <c r="P192" i="1"/>
  <c r="Q192" i="1" s="1"/>
  <c r="P191" i="1"/>
  <c r="Q191" i="1" s="1"/>
  <c r="P190" i="1"/>
  <c r="Q190" i="1" s="1"/>
  <c r="P189" i="1"/>
  <c r="Q189" i="1" s="1"/>
  <c r="P188" i="1"/>
  <c r="Q188" i="1" s="1"/>
  <c r="P187" i="1"/>
  <c r="Q187" i="1" s="1"/>
  <c r="P186" i="1"/>
  <c r="Q186" i="1" s="1"/>
  <c r="P185" i="1"/>
  <c r="Q185" i="1" s="1"/>
  <c r="P184" i="1"/>
  <c r="Q184" i="1" s="1"/>
  <c r="P183" i="1"/>
  <c r="Q183" i="1" s="1"/>
  <c r="P182" i="1"/>
  <c r="Q182" i="1" s="1"/>
  <c r="P181" i="1"/>
  <c r="Q181" i="1" s="1"/>
  <c r="P180" i="1"/>
  <c r="Q180" i="1" s="1"/>
  <c r="P179" i="1"/>
  <c r="Q179" i="1" s="1"/>
  <c r="P178" i="1"/>
  <c r="Q178" i="1" s="1"/>
  <c r="P177" i="1"/>
  <c r="Q177" i="1" s="1"/>
  <c r="P176" i="1"/>
  <c r="Q176" i="1" s="1"/>
  <c r="P175" i="1"/>
  <c r="Q175" i="1" s="1"/>
  <c r="P174" i="1"/>
  <c r="Q174" i="1" s="1"/>
  <c r="P173" i="1"/>
  <c r="Q173" i="1" s="1"/>
  <c r="P172" i="1"/>
  <c r="Q172" i="1" s="1"/>
  <c r="P171" i="1"/>
  <c r="Q171" i="1" s="1"/>
  <c r="P170" i="1"/>
  <c r="Q170" i="1" s="1"/>
  <c r="P169" i="1"/>
  <c r="Q169" i="1" s="1"/>
  <c r="P168" i="1"/>
  <c r="Q168" i="1" s="1"/>
  <c r="P167" i="1"/>
  <c r="Q167" i="1" s="1"/>
  <c r="P166" i="1"/>
  <c r="Q166" i="1" s="1"/>
  <c r="P165" i="1"/>
  <c r="Q165" i="1" s="1"/>
  <c r="P164" i="1"/>
  <c r="Q164" i="1" s="1"/>
  <c r="P163" i="1"/>
  <c r="Q163" i="1" s="1"/>
  <c r="P162" i="1"/>
  <c r="Q162" i="1" s="1"/>
  <c r="P161" i="1"/>
  <c r="Q161" i="1" s="1"/>
  <c r="P160" i="1"/>
  <c r="Q160" i="1" s="1"/>
  <c r="P159" i="1"/>
  <c r="Q159" i="1" s="1"/>
  <c r="P158" i="1"/>
  <c r="Q158" i="1" s="1"/>
  <c r="P157" i="1"/>
  <c r="Q157" i="1" s="1"/>
  <c r="P156" i="1"/>
  <c r="Q156" i="1" s="1"/>
  <c r="P155" i="1"/>
  <c r="Q155" i="1" s="1"/>
  <c r="P154" i="1"/>
  <c r="Q154" i="1" s="1"/>
  <c r="P153" i="1"/>
  <c r="Q153" i="1" s="1"/>
  <c r="P152" i="1"/>
  <c r="Q152" i="1" s="1"/>
  <c r="P151" i="1"/>
  <c r="Q151" i="1" s="1"/>
  <c r="P150" i="1"/>
  <c r="Q150" i="1" s="1"/>
  <c r="P149" i="1"/>
  <c r="Q149" i="1" s="1"/>
  <c r="P148" i="1"/>
  <c r="Q148" i="1" s="1"/>
  <c r="P147" i="1"/>
  <c r="Q147" i="1" s="1"/>
  <c r="P146" i="1"/>
  <c r="Q146" i="1" s="1"/>
  <c r="P145" i="1"/>
  <c r="Q145" i="1" s="1"/>
  <c r="P144" i="1"/>
  <c r="Q144" i="1" s="1"/>
  <c r="P143" i="1"/>
  <c r="Q143" i="1" s="1"/>
  <c r="P142" i="1"/>
  <c r="Q142" i="1" s="1"/>
  <c r="P141" i="1"/>
  <c r="Q141" i="1" s="1"/>
  <c r="P140" i="1"/>
  <c r="Q140" i="1" s="1"/>
  <c r="P139" i="1"/>
  <c r="Q139" i="1" s="1"/>
  <c r="P138" i="1"/>
  <c r="Q138" i="1" s="1"/>
  <c r="P137" i="1"/>
  <c r="Q137" i="1" s="1"/>
  <c r="P136" i="1"/>
  <c r="Q136" i="1" s="1"/>
  <c r="P135" i="1"/>
  <c r="Q135" i="1" s="1"/>
  <c r="P134" i="1"/>
  <c r="Q134" i="1" s="1"/>
  <c r="P133" i="1"/>
  <c r="Q133" i="1" s="1"/>
  <c r="P132" i="1"/>
  <c r="Q132" i="1" s="1"/>
  <c r="P131" i="1"/>
  <c r="Q131" i="1" s="1"/>
  <c r="P130" i="1"/>
  <c r="Q130" i="1" s="1"/>
  <c r="P129" i="1"/>
  <c r="Q129" i="1" s="1"/>
  <c r="P128" i="1"/>
  <c r="Q128" i="1" s="1"/>
  <c r="P127" i="1"/>
  <c r="Q127" i="1" s="1"/>
  <c r="P126" i="1"/>
  <c r="Q126" i="1" s="1"/>
  <c r="P125" i="1"/>
  <c r="Q125" i="1" s="1"/>
  <c r="P124" i="1"/>
  <c r="Q124" i="1" s="1"/>
  <c r="P123" i="1"/>
  <c r="Q123" i="1" s="1"/>
  <c r="P122" i="1"/>
  <c r="Q122" i="1" s="1"/>
  <c r="P121" i="1"/>
  <c r="Q121" i="1" s="1"/>
  <c r="P120" i="1"/>
  <c r="Q120" i="1" s="1"/>
  <c r="P119" i="1"/>
  <c r="Q119" i="1" s="1"/>
  <c r="P118" i="1"/>
  <c r="Q118" i="1" s="1"/>
  <c r="P117" i="1"/>
  <c r="Q117" i="1" s="1"/>
  <c r="P116" i="1"/>
  <c r="Q116" i="1" s="1"/>
  <c r="P115" i="1"/>
  <c r="Q115" i="1" s="1"/>
  <c r="P114" i="1"/>
  <c r="Q114" i="1" s="1"/>
  <c r="P113" i="1"/>
  <c r="Q113" i="1" s="1"/>
  <c r="P112" i="1"/>
  <c r="Q112" i="1" s="1"/>
  <c r="P111" i="1"/>
  <c r="Q111" i="1" s="1"/>
  <c r="P110" i="1"/>
  <c r="Q110" i="1" s="1"/>
  <c r="P109" i="1"/>
  <c r="Q109" i="1" s="1"/>
  <c r="P108" i="1"/>
  <c r="Q108" i="1" s="1"/>
  <c r="P107" i="1"/>
  <c r="Q107" i="1" s="1"/>
  <c r="P106" i="1"/>
  <c r="Q106" i="1" s="1"/>
  <c r="P105" i="1"/>
  <c r="Q105" i="1" s="1"/>
  <c r="P104" i="1"/>
  <c r="Q104" i="1" s="1"/>
  <c r="P103" i="1"/>
  <c r="Q103" i="1" s="1"/>
  <c r="P102" i="1"/>
  <c r="Q102" i="1" s="1"/>
  <c r="P101" i="1"/>
  <c r="Q101" i="1" s="1"/>
  <c r="P100" i="1"/>
  <c r="Q100" i="1" s="1"/>
  <c r="P99" i="1"/>
  <c r="Q99" i="1" s="1"/>
  <c r="P98" i="1"/>
  <c r="Q98" i="1" s="1"/>
  <c r="P97" i="1"/>
  <c r="Q97" i="1" s="1"/>
  <c r="P96" i="1"/>
  <c r="Q96" i="1" s="1"/>
  <c r="P95" i="1"/>
  <c r="Q95" i="1" s="1"/>
  <c r="P94" i="1"/>
  <c r="Q94" i="1" s="1"/>
  <c r="P93" i="1"/>
  <c r="Q93" i="1" s="1"/>
  <c r="P92" i="1"/>
  <c r="Q92" i="1" s="1"/>
  <c r="P91" i="1"/>
  <c r="Q91" i="1" s="1"/>
  <c r="P90" i="1"/>
  <c r="Q90" i="1" s="1"/>
  <c r="P89" i="1"/>
  <c r="Q89" i="1" s="1"/>
  <c r="P88" i="1"/>
  <c r="Q88" i="1" s="1"/>
  <c r="P87" i="1"/>
  <c r="Q87" i="1" s="1"/>
  <c r="P86" i="1"/>
  <c r="Q86" i="1" s="1"/>
  <c r="P85" i="1"/>
  <c r="Q85" i="1" s="1"/>
  <c r="P84" i="1"/>
  <c r="Q84" i="1" s="1"/>
  <c r="P83" i="1"/>
  <c r="Q83" i="1" s="1"/>
  <c r="P82" i="1"/>
  <c r="Q82" i="1" s="1"/>
  <c r="P81" i="1"/>
  <c r="Q81" i="1" s="1"/>
  <c r="P80" i="1"/>
  <c r="Q80" i="1" s="1"/>
  <c r="P79" i="1"/>
  <c r="Q79" i="1" s="1"/>
  <c r="P78" i="1"/>
  <c r="Q78" i="1" s="1"/>
  <c r="P77" i="1"/>
  <c r="Q77" i="1" s="1"/>
  <c r="P76" i="1"/>
  <c r="Q76" i="1" s="1"/>
  <c r="P75" i="1"/>
  <c r="Q75" i="1" s="1"/>
  <c r="P74" i="1"/>
  <c r="Q74" i="1" s="1"/>
  <c r="P73" i="1"/>
  <c r="Q73" i="1" s="1"/>
  <c r="P72" i="1"/>
  <c r="Q72" i="1" s="1"/>
  <c r="P71" i="1"/>
  <c r="Q71" i="1" s="1"/>
  <c r="P70" i="1"/>
  <c r="Q70" i="1" s="1"/>
  <c r="P69" i="1"/>
  <c r="Q69" i="1" s="1"/>
  <c r="P68" i="1"/>
  <c r="Q68" i="1" s="1"/>
  <c r="P67" i="1"/>
  <c r="Q67" i="1" s="1"/>
  <c r="P66" i="1"/>
  <c r="Q66" i="1" s="1"/>
  <c r="P65" i="1"/>
  <c r="Q65" i="1" s="1"/>
  <c r="P64" i="1"/>
  <c r="Q64" i="1" s="1"/>
  <c r="P63" i="1"/>
  <c r="Q63" i="1" s="1"/>
  <c r="P62" i="1"/>
  <c r="Q62" i="1" s="1"/>
  <c r="P61" i="1"/>
  <c r="Q61" i="1" s="1"/>
  <c r="P60" i="1"/>
  <c r="Q60" i="1" s="1"/>
  <c r="P59" i="1"/>
  <c r="Q59" i="1" s="1"/>
  <c r="P58" i="1"/>
  <c r="Q58" i="1" s="1"/>
  <c r="P57" i="1"/>
  <c r="Q57" i="1" s="1"/>
  <c r="P56" i="1"/>
  <c r="Q56" i="1" s="1"/>
  <c r="P55" i="1"/>
  <c r="Q55" i="1" s="1"/>
  <c r="P54" i="1"/>
  <c r="Q54" i="1" s="1"/>
  <c r="P53" i="1"/>
  <c r="Q53" i="1" s="1"/>
  <c r="P52" i="1"/>
  <c r="Q52" i="1" s="1"/>
  <c r="P51" i="1"/>
  <c r="Q51" i="1" s="1"/>
  <c r="P50" i="1"/>
  <c r="Q50" i="1" s="1"/>
  <c r="P49" i="1"/>
  <c r="Q49" i="1" s="1"/>
  <c r="P48" i="1"/>
  <c r="Q48" i="1" s="1"/>
  <c r="P47" i="1"/>
  <c r="Q47" i="1" s="1"/>
  <c r="P46" i="1"/>
  <c r="Q46" i="1" s="1"/>
  <c r="P45" i="1"/>
  <c r="Q45" i="1" s="1"/>
  <c r="P44" i="1"/>
  <c r="Q44" i="1" s="1"/>
  <c r="P43" i="1"/>
  <c r="Q43" i="1" s="1"/>
  <c r="P42" i="1"/>
  <c r="Q42" i="1" s="1"/>
  <c r="P41" i="1"/>
  <c r="Q41" i="1" s="1"/>
  <c r="P40" i="1"/>
  <c r="Q40" i="1" s="1"/>
  <c r="P39" i="1"/>
  <c r="Q39" i="1" s="1"/>
  <c r="P38" i="1"/>
  <c r="Q38" i="1" s="1"/>
  <c r="P37" i="1"/>
  <c r="Q37" i="1" s="1"/>
  <c r="P36" i="1"/>
  <c r="Q36" i="1" s="1"/>
  <c r="P35" i="1"/>
  <c r="Q35" i="1" s="1"/>
  <c r="P34" i="1"/>
  <c r="Q34" i="1" s="1"/>
  <c r="P33" i="1"/>
  <c r="Q33" i="1" s="1"/>
  <c r="P32" i="1"/>
  <c r="Q32" i="1" s="1"/>
  <c r="P31" i="1"/>
  <c r="Q31" i="1" s="1"/>
  <c r="P30" i="1"/>
  <c r="Q30" i="1" s="1"/>
  <c r="P29" i="1"/>
  <c r="Q29" i="1" s="1"/>
  <c r="P28" i="1"/>
  <c r="Q28" i="1" s="1"/>
  <c r="P27" i="1"/>
  <c r="Q27" i="1" s="1"/>
  <c r="P26" i="1"/>
  <c r="Q26" i="1" s="1"/>
  <c r="P25" i="1"/>
  <c r="Q25" i="1" s="1"/>
  <c r="P24" i="1"/>
  <c r="Q24" i="1" s="1"/>
  <c r="P23" i="1"/>
  <c r="Q23" i="1" s="1"/>
  <c r="P22" i="1"/>
  <c r="Q22" i="1" s="1"/>
  <c r="P21" i="1"/>
  <c r="Q21" i="1" s="1"/>
  <c r="P20" i="1"/>
  <c r="Q20" i="1" s="1"/>
  <c r="P19" i="1"/>
  <c r="Q19" i="1" s="1"/>
  <c r="P18" i="1"/>
  <c r="Q18" i="1" s="1"/>
  <c r="P17" i="1"/>
  <c r="Q17" i="1" s="1"/>
  <c r="P16" i="1"/>
  <c r="Q16" i="1" s="1"/>
  <c r="P15" i="1"/>
  <c r="Q15" i="1" s="1"/>
  <c r="P14" i="1"/>
  <c r="Q14" i="1" s="1"/>
  <c r="P13" i="1"/>
  <c r="Q13" i="1" s="1"/>
  <c r="P12" i="1"/>
  <c r="Q12" i="1" s="1"/>
  <c r="P11" i="1"/>
  <c r="Q11" i="1" s="1"/>
  <c r="P10" i="1"/>
  <c r="Q10" i="1" s="1"/>
  <c r="P9" i="1"/>
  <c r="Q9" i="1" s="1"/>
  <c r="L10" i="1"/>
  <c r="M10" i="1" s="1"/>
  <c r="L11" i="1"/>
  <c r="M11" i="1" s="1"/>
  <c r="L12" i="1"/>
  <c r="M12"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L65" i="1"/>
  <c r="M65" i="1" s="1"/>
  <c r="L66" i="1"/>
  <c r="M66" i="1" s="1"/>
  <c r="L67" i="1"/>
  <c r="M67" i="1" s="1"/>
  <c r="L68" i="1"/>
  <c r="M68" i="1" s="1"/>
  <c r="L69" i="1"/>
  <c r="M69" i="1" s="1"/>
  <c r="L70" i="1"/>
  <c r="M70" i="1" s="1"/>
  <c r="L71" i="1"/>
  <c r="M71" i="1" s="1"/>
  <c r="L72" i="1"/>
  <c r="M72" i="1" s="1"/>
  <c r="L73" i="1"/>
  <c r="M73" i="1" s="1"/>
  <c r="L74" i="1"/>
  <c r="M74" i="1" s="1"/>
  <c r="L75" i="1"/>
  <c r="M75" i="1" s="1"/>
  <c r="L76" i="1"/>
  <c r="M76"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89" i="1"/>
  <c r="M89" i="1" s="1"/>
  <c r="L90" i="1"/>
  <c r="M90" i="1" s="1"/>
  <c r="L91" i="1"/>
  <c r="M91" i="1" s="1"/>
  <c r="L92" i="1"/>
  <c r="M92" i="1" s="1"/>
  <c r="L93" i="1"/>
  <c r="M93" i="1" s="1"/>
  <c r="L94" i="1"/>
  <c r="M94" i="1" s="1"/>
  <c r="L95" i="1"/>
  <c r="M95" i="1" s="1"/>
  <c r="L96" i="1"/>
  <c r="M96" i="1" s="1"/>
  <c r="L97" i="1"/>
  <c r="M97" i="1" s="1"/>
  <c r="L98" i="1"/>
  <c r="M98" i="1" s="1"/>
  <c r="L99" i="1"/>
  <c r="M99" i="1" s="1"/>
  <c r="L100" i="1"/>
  <c r="M100" i="1" s="1"/>
  <c r="L101" i="1"/>
  <c r="M101" i="1" s="1"/>
  <c r="L102" i="1"/>
  <c r="M102" i="1" s="1"/>
  <c r="L103" i="1"/>
  <c r="M103" i="1" s="1"/>
  <c r="L104" i="1"/>
  <c r="M104" i="1" s="1"/>
  <c r="L105" i="1"/>
  <c r="M105" i="1" s="1"/>
  <c r="L106" i="1"/>
  <c r="M106" i="1" s="1"/>
  <c r="L107" i="1"/>
  <c r="M107" i="1" s="1"/>
  <c r="L108" i="1"/>
  <c r="M108" i="1" s="1"/>
  <c r="L109" i="1"/>
  <c r="M109" i="1" s="1"/>
  <c r="L110" i="1"/>
  <c r="M110" i="1" s="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s="1"/>
  <c r="L123" i="1"/>
  <c r="M123" i="1" s="1"/>
  <c r="L124" i="1"/>
  <c r="M124" i="1" s="1"/>
  <c r="L125" i="1"/>
  <c r="M125" i="1" s="1"/>
  <c r="L126" i="1"/>
  <c r="M126" i="1" s="1"/>
  <c r="L127" i="1"/>
  <c r="M127" i="1" s="1"/>
  <c r="L128" i="1"/>
  <c r="M128" i="1" s="1"/>
  <c r="L129" i="1"/>
  <c r="M129" i="1" s="1"/>
  <c r="L130" i="1"/>
  <c r="M130" i="1" s="1"/>
  <c r="L131" i="1"/>
  <c r="M131" i="1" s="1"/>
  <c r="L132" i="1"/>
  <c r="M132" i="1" s="1"/>
  <c r="L133" i="1"/>
  <c r="M133" i="1" s="1"/>
  <c r="L134" i="1"/>
  <c r="M134" i="1" s="1"/>
  <c r="L135" i="1"/>
  <c r="M135" i="1" s="1"/>
  <c r="L136" i="1"/>
  <c r="M136" i="1" s="1"/>
  <c r="L137" i="1"/>
  <c r="M137" i="1" s="1"/>
  <c r="L138" i="1"/>
  <c r="M138" i="1" s="1"/>
  <c r="L139" i="1"/>
  <c r="M139" i="1" s="1"/>
  <c r="L140" i="1"/>
  <c r="M140" i="1" s="1"/>
  <c r="L141" i="1"/>
  <c r="M141" i="1" s="1"/>
  <c r="L142" i="1"/>
  <c r="M142" i="1" s="1"/>
  <c r="L143" i="1"/>
  <c r="M143" i="1" s="1"/>
  <c r="L144" i="1"/>
  <c r="M144" i="1" s="1"/>
  <c r="L145" i="1"/>
  <c r="M145" i="1" s="1"/>
  <c r="L146" i="1"/>
  <c r="M146" i="1" s="1"/>
  <c r="L147" i="1"/>
  <c r="M147" i="1" s="1"/>
  <c r="L148" i="1"/>
  <c r="M148" i="1" s="1"/>
  <c r="L149" i="1"/>
  <c r="M149" i="1" s="1"/>
  <c r="L150" i="1"/>
  <c r="M150" i="1" s="1"/>
  <c r="L151" i="1"/>
  <c r="M151" i="1" s="1"/>
  <c r="L152" i="1"/>
  <c r="M152" i="1" s="1"/>
  <c r="L153" i="1"/>
  <c r="M153" i="1" s="1"/>
  <c r="L154" i="1"/>
  <c r="M154" i="1" s="1"/>
  <c r="L155" i="1"/>
  <c r="M155" i="1" s="1"/>
  <c r="L156" i="1"/>
  <c r="M156" i="1" s="1"/>
  <c r="L157" i="1"/>
  <c r="M157" i="1" s="1"/>
  <c r="L158" i="1"/>
  <c r="M158" i="1" s="1"/>
  <c r="L159" i="1"/>
  <c r="M159" i="1" s="1"/>
  <c r="L160" i="1"/>
  <c r="M160" i="1" s="1"/>
  <c r="L161" i="1"/>
  <c r="M161" i="1" s="1"/>
  <c r="L162" i="1"/>
  <c r="M162" i="1" s="1"/>
  <c r="L163" i="1"/>
  <c r="M163" i="1" s="1"/>
  <c r="L164" i="1"/>
  <c r="M164" i="1" s="1"/>
  <c r="L165" i="1"/>
  <c r="M165" i="1" s="1"/>
  <c r="L166" i="1"/>
  <c r="M166" i="1" s="1"/>
  <c r="L167" i="1"/>
  <c r="M167" i="1" s="1"/>
  <c r="L168" i="1"/>
  <c r="M168" i="1" s="1"/>
  <c r="L169" i="1"/>
  <c r="M169" i="1" s="1"/>
  <c r="L170" i="1"/>
  <c r="M170" i="1" s="1"/>
  <c r="L171" i="1"/>
  <c r="M171" i="1" s="1"/>
  <c r="L172" i="1"/>
  <c r="M172" i="1" s="1"/>
  <c r="L173" i="1"/>
  <c r="M173" i="1" s="1"/>
  <c r="L174" i="1"/>
  <c r="M174" i="1" s="1"/>
  <c r="L175" i="1"/>
  <c r="M175" i="1" s="1"/>
  <c r="L176" i="1"/>
  <c r="M176" i="1" s="1"/>
  <c r="L177" i="1"/>
  <c r="M177" i="1" s="1"/>
  <c r="L178" i="1"/>
  <c r="M178" i="1" s="1"/>
  <c r="L179" i="1"/>
  <c r="M179" i="1" s="1"/>
  <c r="L180" i="1"/>
  <c r="M180" i="1" s="1"/>
  <c r="L181" i="1"/>
  <c r="M181" i="1" s="1"/>
  <c r="L182" i="1"/>
  <c r="M182" i="1" s="1"/>
  <c r="L183" i="1"/>
  <c r="M183" i="1" s="1"/>
  <c r="L184" i="1"/>
  <c r="M184" i="1" s="1"/>
  <c r="L185" i="1"/>
  <c r="M185" i="1" s="1"/>
  <c r="L186" i="1"/>
  <c r="M186" i="1" s="1"/>
  <c r="L187" i="1"/>
  <c r="M187" i="1" s="1"/>
  <c r="L188" i="1"/>
  <c r="M188" i="1" s="1"/>
  <c r="L189" i="1"/>
  <c r="M189" i="1" s="1"/>
  <c r="L190" i="1"/>
  <c r="M190" i="1" s="1"/>
  <c r="L191" i="1"/>
  <c r="M191" i="1" s="1"/>
  <c r="L192" i="1"/>
  <c r="M192" i="1" s="1"/>
  <c r="L193" i="1"/>
  <c r="M193" i="1" s="1"/>
  <c r="L194" i="1"/>
  <c r="M194" i="1" s="1"/>
  <c r="L195" i="1"/>
  <c r="M195" i="1" s="1"/>
  <c r="L196" i="1"/>
  <c r="M196" i="1" s="1"/>
  <c r="L197" i="1"/>
  <c r="M197" i="1" s="1"/>
  <c r="L198" i="1"/>
  <c r="M198" i="1" s="1"/>
  <c r="L199" i="1"/>
  <c r="M199" i="1" s="1"/>
  <c r="L200" i="1"/>
  <c r="M200" i="1" s="1"/>
  <c r="L201" i="1"/>
  <c r="M201" i="1" s="1"/>
  <c r="L202" i="1"/>
  <c r="M202" i="1" s="1"/>
  <c r="L203" i="1"/>
  <c r="M203" i="1" s="1"/>
  <c r="L204" i="1"/>
  <c r="M204" i="1" s="1"/>
  <c r="L205" i="1"/>
  <c r="M205" i="1" s="1"/>
  <c r="L206" i="1"/>
  <c r="M206" i="1" s="1"/>
  <c r="L207" i="1"/>
  <c r="M207" i="1" s="1"/>
  <c r="L208" i="1"/>
  <c r="M208" i="1" s="1"/>
  <c r="L209" i="1"/>
  <c r="M209" i="1" s="1"/>
  <c r="L210" i="1"/>
  <c r="M210" i="1" s="1"/>
  <c r="L211" i="1"/>
  <c r="M211" i="1" s="1"/>
  <c r="L212" i="1"/>
  <c r="M212" i="1" s="1"/>
  <c r="L213" i="1"/>
  <c r="M213" i="1" s="1"/>
  <c r="L214" i="1"/>
  <c r="M214" i="1" s="1"/>
  <c r="L215" i="1"/>
  <c r="M215" i="1" s="1"/>
  <c r="L216" i="1"/>
  <c r="M216" i="1" s="1"/>
  <c r="L217" i="1"/>
  <c r="M217" i="1" s="1"/>
  <c r="L218" i="1"/>
  <c r="M218" i="1" s="1"/>
  <c r="L219" i="1"/>
  <c r="M219" i="1" s="1"/>
  <c r="L220" i="1"/>
  <c r="M220" i="1" s="1"/>
  <c r="L221" i="1"/>
  <c r="M221" i="1" s="1"/>
  <c r="L222" i="1"/>
  <c r="M222" i="1" s="1"/>
  <c r="L223" i="1"/>
  <c r="M223" i="1" s="1"/>
  <c r="L224" i="1"/>
  <c r="M224" i="1" s="1"/>
  <c r="L225" i="1"/>
  <c r="M225" i="1" s="1"/>
  <c r="L226" i="1"/>
  <c r="M226" i="1" s="1"/>
  <c r="L227" i="1"/>
  <c r="M227" i="1" s="1"/>
  <c r="L228" i="1"/>
  <c r="M228" i="1" s="1"/>
  <c r="L229" i="1"/>
  <c r="M229" i="1" s="1"/>
  <c r="L230" i="1"/>
  <c r="M230" i="1" s="1"/>
  <c r="L231" i="1"/>
  <c r="M231" i="1" s="1"/>
  <c r="L232" i="1"/>
  <c r="M232" i="1" s="1"/>
  <c r="L233" i="1"/>
  <c r="M233" i="1" s="1"/>
  <c r="L234" i="1"/>
  <c r="M234" i="1" s="1"/>
  <c r="L235" i="1"/>
  <c r="M235" i="1" s="1"/>
  <c r="L236" i="1"/>
  <c r="M236" i="1" s="1"/>
  <c r="L237" i="1"/>
  <c r="M237" i="1" s="1"/>
  <c r="L238" i="1"/>
  <c r="M238" i="1" s="1"/>
  <c r="L239" i="1"/>
  <c r="M239" i="1" s="1"/>
  <c r="L240" i="1"/>
  <c r="M240" i="1" s="1"/>
  <c r="L241" i="1"/>
  <c r="M241" i="1" s="1"/>
  <c r="L242" i="1"/>
  <c r="M242" i="1" s="1"/>
  <c r="L243" i="1"/>
  <c r="M243" i="1" s="1"/>
  <c r="L244" i="1"/>
  <c r="M244" i="1" s="1"/>
  <c r="L245" i="1"/>
  <c r="M245" i="1" s="1"/>
  <c r="L246" i="1"/>
  <c r="M246" i="1" s="1"/>
  <c r="L247" i="1"/>
  <c r="M247" i="1" s="1"/>
  <c r="L248" i="1"/>
  <c r="M248" i="1" s="1"/>
  <c r="L249" i="1"/>
  <c r="M249" i="1" s="1"/>
  <c r="L250" i="1"/>
  <c r="M250" i="1" s="1"/>
  <c r="L251" i="1"/>
  <c r="M251" i="1" s="1"/>
  <c r="L252" i="1"/>
  <c r="M252" i="1" s="1"/>
  <c r="L253" i="1"/>
  <c r="M253" i="1" s="1"/>
  <c r="L254" i="1"/>
  <c r="M254" i="1" s="1"/>
  <c r="L255" i="1"/>
  <c r="M255" i="1" s="1"/>
  <c r="L256" i="1"/>
  <c r="M256" i="1" s="1"/>
  <c r="L257" i="1"/>
  <c r="M257" i="1" s="1"/>
  <c r="L258" i="1"/>
  <c r="M258" i="1" s="1"/>
  <c r="L259" i="1"/>
  <c r="M259" i="1" s="1"/>
  <c r="L260" i="1"/>
  <c r="M260" i="1" s="1"/>
  <c r="L261" i="1"/>
  <c r="M261" i="1" s="1"/>
  <c r="L262" i="1"/>
  <c r="M262" i="1" s="1"/>
  <c r="L263" i="1"/>
  <c r="M263" i="1" s="1"/>
  <c r="L264" i="1"/>
  <c r="M264" i="1" s="1"/>
  <c r="L265" i="1"/>
  <c r="M265" i="1" s="1"/>
  <c r="L266" i="1"/>
  <c r="M266" i="1" s="1"/>
  <c r="L267" i="1"/>
  <c r="M267" i="1" s="1"/>
  <c r="L268" i="1"/>
  <c r="M268" i="1" s="1"/>
  <c r="L269" i="1"/>
  <c r="M269" i="1" s="1"/>
  <c r="L270" i="1"/>
  <c r="M270" i="1" s="1"/>
  <c r="L271" i="1"/>
  <c r="M271" i="1" s="1"/>
  <c r="L272" i="1"/>
  <c r="M272" i="1" s="1"/>
  <c r="L273" i="1"/>
  <c r="M273" i="1" s="1"/>
  <c r="L274" i="1"/>
  <c r="M274" i="1" s="1"/>
  <c r="L275" i="1"/>
  <c r="M275" i="1" s="1"/>
  <c r="L276" i="1"/>
  <c r="M276" i="1" s="1"/>
  <c r="L277" i="1"/>
  <c r="M277" i="1" s="1"/>
  <c r="L278" i="1"/>
  <c r="M278" i="1" s="1"/>
  <c r="L279" i="1"/>
  <c r="M279" i="1" s="1"/>
  <c r="L280" i="1"/>
  <c r="M280" i="1" s="1"/>
  <c r="L281" i="1"/>
  <c r="M281" i="1" s="1"/>
  <c r="L282" i="1"/>
  <c r="M282" i="1" s="1"/>
  <c r="L283" i="1"/>
  <c r="M283" i="1" s="1"/>
  <c r="L284" i="1"/>
  <c r="M284" i="1" s="1"/>
  <c r="L285" i="1"/>
  <c r="M285" i="1" s="1"/>
  <c r="L286" i="1"/>
  <c r="M286" i="1" s="1"/>
  <c r="L287" i="1"/>
  <c r="M287" i="1" s="1"/>
  <c r="L288" i="1"/>
  <c r="M288" i="1" s="1"/>
  <c r="L289" i="1"/>
  <c r="M289" i="1" s="1"/>
  <c r="L290" i="1"/>
  <c r="M290" i="1" s="1"/>
  <c r="L291" i="1"/>
  <c r="M291" i="1" s="1"/>
  <c r="L292" i="1"/>
  <c r="M292" i="1" s="1"/>
  <c r="L293" i="1"/>
  <c r="M293" i="1" s="1"/>
  <c r="L294" i="1"/>
  <c r="M294" i="1" s="1"/>
  <c r="L295" i="1"/>
  <c r="M295" i="1" s="1"/>
  <c r="L296" i="1"/>
  <c r="M296" i="1" s="1"/>
  <c r="L297" i="1"/>
  <c r="M297" i="1" s="1"/>
  <c r="L298" i="1"/>
  <c r="M298" i="1" s="1"/>
  <c r="L299" i="1"/>
  <c r="M299" i="1" s="1"/>
  <c r="L300" i="1"/>
  <c r="M300" i="1" s="1"/>
  <c r="L301" i="1"/>
  <c r="M301" i="1" s="1"/>
  <c r="L302" i="1"/>
  <c r="M302" i="1" s="1"/>
  <c r="L303" i="1"/>
  <c r="M303" i="1" s="1"/>
  <c r="L304" i="1"/>
  <c r="M304" i="1" s="1"/>
  <c r="L305" i="1"/>
  <c r="M305" i="1" s="1"/>
  <c r="L306" i="1"/>
  <c r="M306" i="1" s="1"/>
  <c r="L307" i="1"/>
  <c r="M307" i="1" s="1"/>
  <c r="L308" i="1"/>
  <c r="M308" i="1" s="1"/>
  <c r="L309" i="1"/>
  <c r="M309" i="1" s="1"/>
  <c r="L310" i="1"/>
  <c r="M310" i="1" s="1"/>
  <c r="L311" i="1"/>
  <c r="M311" i="1" s="1"/>
  <c r="L312" i="1"/>
  <c r="M312" i="1" s="1"/>
  <c r="L313" i="1"/>
  <c r="M313" i="1" s="1"/>
  <c r="L314" i="1"/>
  <c r="M314" i="1" s="1"/>
  <c r="L315" i="1"/>
  <c r="M315" i="1" s="1"/>
  <c r="L316" i="1"/>
  <c r="M316" i="1" s="1"/>
  <c r="L317" i="1"/>
  <c r="M317" i="1" s="1"/>
  <c r="L318" i="1"/>
  <c r="M318" i="1" s="1"/>
  <c r="L319" i="1"/>
  <c r="M319" i="1" s="1"/>
  <c r="L320" i="1"/>
  <c r="M320" i="1" s="1"/>
  <c r="L321" i="1"/>
  <c r="M321" i="1" s="1"/>
  <c r="L322" i="1"/>
  <c r="M322" i="1" s="1"/>
  <c r="L323" i="1"/>
  <c r="M323" i="1" s="1"/>
  <c r="L324" i="1"/>
  <c r="M324" i="1" s="1"/>
  <c r="L325" i="1"/>
  <c r="M325" i="1" s="1"/>
  <c r="L326" i="1"/>
  <c r="M326" i="1" s="1"/>
  <c r="L327" i="1"/>
  <c r="M327" i="1" s="1"/>
  <c r="L328" i="1"/>
  <c r="M328" i="1" s="1"/>
  <c r="L329" i="1"/>
  <c r="M329" i="1" s="1"/>
  <c r="L330" i="1"/>
  <c r="M330" i="1" s="1"/>
  <c r="L331" i="1"/>
  <c r="M331" i="1" s="1"/>
  <c r="L332" i="1"/>
  <c r="M332" i="1" s="1"/>
  <c r="L333" i="1"/>
  <c r="M333" i="1" s="1"/>
  <c r="L334" i="1"/>
  <c r="M334" i="1" s="1"/>
  <c r="L335" i="1"/>
  <c r="M335" i="1" s="1"/>
  <c r="L336" i="1"/>
  <c r="M336" i="1" s="1"/>
  <c r="L337" i="1"/>
  <c r="M337" i="1" s="1"/>
  <c r="L338" i="1"/>
  <c r="M338" i="1" s="1"/>
  <c r="L339" i="1"/>
  <c r="M339" i="1" s="1"/>
  <c r="L340" i="1"/>
  <c r="M340" i="1" s="1"/>
  <c r="L341" i="1"/>
  <c r="M341" i="1" s="1"/>
  <c r="L342" i="1"/>
  <c r="M342" i="1" s="1"/>
  <c r="L343" i="1"/>
  <c r="M343" i="1" s="1"/>
  <c r="L344" i="1"/>
  <c r="M344" i="1" s="1"/>
  <c r="L345" i="1"/>
  <c r="M345" i="1" s="1"/>
  <c r="L346" i="1"/>
  <c r="M346" i="1" s="1"/>
  <c r="L347" i="1"/>
  <c r="M347" i="1" s="1"/>
  <c r="L348" i="1"/>
  <c r="M348" i="1" s="1"/>
  <c r="L349" i="1"/>
  <c r="M349" i="1" s="1"/>
  <c r="L350" i="1"/>
  <c r="M350" i="1" s="1"/>
  <c r="L351" i="1"/>
  <c r="M351" i="1" s="1"/>
  <c r="L352" i="1"/>
  <c r="M352" i="1" s="1"/>
  <c r="L353" i="1"/>
  <c r="M353" i="1" s="1"/>
  <c r="L354" i="1"/>
  <c r="M354" i="1" s="1"/>
  <c r="L355" i="1"/>
  <c r="M355" i="1" s="1"/>
  <c r="L356" i="1"/>
  <c r="M356" i="1" s="1"/>
  <c r="L357" i="1"/>
  <c r="M357" i="1" s="1"/>
  <c r="L358" i="1"/>
  <c r="M358" i="1" s="1"/>
  <c r="L359" i="1"/>
  <c r="M359" i="1" s="1"/>
  <c r="L360" i="1"/>
  <c r="M360" i="1" s="1"/>
  <c r="L361" i="1"/>
  <c r="M361" i="1" s="1"/>
  <c r="L362" i="1"/>
  <c r="M362" i="1" s="1"/>
  <c r="L363" i="1"/>
  <c r="M363" i="1" s="1"/>
  <c r="L364" i="1"/>
  <c r="M364" i="1" s="1"/>
  <c r="L365" i="1"/>
  <c r="M365" i="1" s="1"/>
  <c r="L366" i="1"/>
  <c r="M366" i="1" s="1"/>
  <c r="L367" i="1"/>
  <c r="M367" i="1" s="1"/>
  <c r="L368" i="1"/>
  <c r="M368" i="1" s="1"/>
  <c r="L369" i="1"/>
  <c r="M369" i="1" s="1"/>
  <c r="L370" i="1"/>
  <c r="M370" i="1" s="1"/>
  <c r="L371" i="1"/>
  <c r="M371" i="1" s="1"/>
  <c r="L372" i="1"/>
  <c r="M372" i="1" s="1"/>
  <c r="L373" i="1"/>
  <c r="M373" i="1" s="1"/>
  <c r="L374" i="1"/>
  <c r="M374" i="1" s="1"/>
  <c r="L375" i="1"/>
  <c r="M375" i="1" s="1"/>
  <c r="L376" i="1"/>
  <c r="M376" i="1" s="1"/>
  <c r="L377" i="1"/>
  <c r="M377" i="1" s="1"/>
  <c r="L378" i="1"/>
  <c r="M378" i="1" s="1"/>
  <c r="L379" i="1"/>
  <c r="M379" i="1" s="1"/>
  <c r="L380" i="1"/>
  <c r="M380" i="1" s="1"/>
  <c r="L381" i="1"/>
  <c r="M381" i="1" s="1"/>
  <c r="L382" i="1"/>
  <c r="M382" i="1" s="1"/>
  <c r="L383" i="1"/>
  <c r="M383" i="1" s="1"/>
  <c r="L384" i="1"/>
  <c r="M384" i="1" s="1"/>
  <c r="L385" i="1"/>
  <c r="M385" i="1" s="1"/>
  <c r="L386" i="1"/>
  <c r="M386" i="1" s="1"/>
  <c r="L387" i="1"/>
  <c r="M387" i="1" s="1"/>
  <c r="L388" i="1"/>
  <c r="M388" i="1" s="1"/>
  <c r="L389" i="1"/>
  <c r="M389" i="1" s="1"/>
  <c r="L390" i="1"/>
  <c r="M390" i="1" s="1"/>
  <c r="L391" i="1"/>
  <c r="M391" i="1" s="1"/>
  <c r="L392" i="1"/>
  <c r="M392" i="1" s="1"/>
  <c r="L393" i="1"/>
  <c r="M393" i="1" s="1"/>
  <c r="L394" i="1"/>
  <c r="M394" i="1" s="1"/>
  <c r="L395" i="1"/>
  <c r="M395" i="1" s="1"/>
  <c r="L396" i="1"/>
  <c r="M396" i="1" s="1"/>
  <c r="L397" i="1"/>
  <c r="M397" i="1" s="1"/>
  <c r="L398" i="1"/>
  <c r="M398" i="1" s="1"/>
  <c r="L399" i="1"/>
  <c r="M399" i="1" s="1"/>
  <c r="L400" i="1"/>
  <c r="M400" i="1" s="1"/>
  <c r="L401" i="1"/>
  <c r="M401" i="1" s="1"/>
  <c r="L402" i="1"/>
  <c r="M402" i="1" s="1"/>
  <c r="L403" i="1"/>
  <c r="M403" i="1" s="1"/>
  <c r="L404" i="1"/>
  <c r="M404" i="1" s="1"/>
  <c r="L405" i="1"/>
  <c r="M405" i="1" s="1"/>
  <c r="L406" i="1"/>
  <c r="M406" i="1" s="1"/>
  <c r="L407" i="1"/>
  <c r="M407" i="1" s="1"/>
  <c r="L408" i="1"/>
  <c r="M408" i="1" s="1"/>
  <c r="L409" i="1"/>
  <c r="M409" i="1" s="1"/>
  <c r="L410" i="1"/>
  <c r="M410" i="1" s="1"/>
  <c r="L411" i="1"/>
  <c r="M411" i="1" s="1"/>
  <c r="L412" i="1"/>
  <c r="M412" i="1" s="1"/>
  <c r="L413" i="1"/>
  <c r="M413" i="1" s="1"/>
  <c r="L414" i="1"/>
  <c r="M414" i="1" s="1"/>
  <c r="L415" i="1"/>
  <c r="M415" i="1" s="1"/>
  <c r="L416" i="1"/>
  <c r="M416" i="1" s="1"/>
  <c r="L417" i="1"/>
  <c r="M417" i="1" s="1"/>
  <c r="L418" i="1"/>
  <c r="M418" i="1" s="1"/>
  <c r="L419" i="1"/>
  <c r="M419" i="1" s="1"/>
  <c r="L420" i="1"/>
  <c r="M420" i="1" s="1"/>
  <c r="L421" i="1"/>
  <c r="M421" i="1" s="1"/>
  <c r="L422" i="1"/>
  <c r="M422" i="1" s="1"/>
  <c r="L423" i="1"/>
  <c r="M423" i="1" s="1"/>
  <c r="L424" i="1"/>
  <c r="M424" i="1" s="1"/>
  <c r="L425" i="1"/>
  <c r="M425" i="1" s="1"/>
  <c r="L426" i="1"/>
  <c r="M426" i="1" s="1"/>
  <c r="L427" i="1"/>
  <c r="M427" i="1" s="1"/>
  <c r="L428" i="1"/>
  <c r="M428" i="1" s="1"/>
  <c r="L429" i="1"/>
  <c r="M429" i="1" s="1"/>
  <c r="L430" i="1"/>
  <c r="M430" i="1" s="1"/>
  <c r="L431" i="1"/>
  <c r="M431" i="1" s="1"/>
  <c r="L432" i="1"/>
  <c r="M432" i="1" s="1"/>
  <c r="L433" i="1"/>
  <c r="M433" i="1" s="1"/>
  <c r="L434" i="1"/>
  <c r="M434" i="1" s="1"/>
  <c r="L435" i="1"/>
  <c r="M435" i="1" s="1"/>
  <c r="L436" i="1"/>
  <c r="M436" i="1" s="1"/>
  <c r="L437" i="1"/>
  <c r="M437" i="1" s="1"/>
  <c r="L438" i="1"/>
  <c r="M438" i="1" s="1"/>
  <c r="L439" i="1"/>
  <c r="M439" i="1" s="1"/>
  <c r="L440" i="1"/>
  <c r="M440" i="1" s="1"/>
  <c r="L441" i="1"/>
  <c r="M441" i="1" s="1"/>
  <c r="L442" i="1"/>
  <c r="M442" i="1" s="1"/>
  <c r="L443" i="1"/>
  <c r="M443" i="1" s="1"/>
  <c r="L444" i="1"/>
  <c r="M444" i="1" s="1"/>
  <c r="L445" i="1"/>
  <c r="M445" i="1" s="1"/>
  <c r="L446" i="1"/>
  <c r="M446" i="1" s="1"/>
  <c r="L447" i="1"/>
  <c r="M447" i="1" s="1"/>
  <c r="L448" i="1"/>
  <c r="M448" i="1" s="1"/>
  <c r="L449" i="1"/>
  <c r="M449" i="1" s="1"/>
  <c r="L450" i="1"/>
  <c r="M450" i="1" s="1"/>
  <c r="L451" i="1"/>
  <c r="M451" i="1" s="1"/>
  <c r="L452" i="1"/>
  <c r="M452" i="1" s="1"/>
  <c r="L453" i="1"/>
  <c r="M453" i="1" s="1"/>
  <c r="L454" i="1"/>
  <c r="M454" i="1" s="1"/>
  <c r="L455" i="1"/>
  <c r="M455" i="1" s="1"/>
  <c r="L456" i="1"/>
  <c r="M456" i="1" s="1"/>
  <c r="L457" i="1"/>
  <c r="M457" i="1" s="1"/>
  <c r="L458" i="1"/>
  <c r="M458" i="1" s="1"/>
  <c r="L459" i="1"/>
  <c r="M459" i="1" s="1"/>
  <c r="L460" i="1"/>
  <c r="M460" i="1" s="1"/>
  <c r="L461" i="1"/>
  <c r="M461" i="1" s="1"/>
  <c r="L462" i="1"/>
  <c r="M462" i="1" s="1"/>
  <c r="L463" i="1"/>
  <c r="M463" i="1" s="1"/>
  <c r="L464" i="1"/>
  <c r="M464" i="1" s="1"/>
  <c r="L465" i="1"/>
  <c r="M465" i="1" s="1"/>
  <c r="L466" i="1"/>
  <c r="M466" i="1" s="1"/>
  <c r="L467" i="1"/>
  <c r="M467" i="1" s="1"/>
  <c r="L468" i="1"/>
  <c r="M468" i="1" s="1"/>
  <c r="L469" i="1"/>
  <c r="M469" i="1" s="1"/>
  <c r="L470" i="1"/>
  <c r="M470" i="1" s="1"/>
  <c r="L471" i="1"/>
  <c r="M471" i="1" s="1"/>
  <c r="L472" i="1"/>
  <c r="M472" i="1" s="1"/>
  <c r="L473" i="1"/>
  <c r="M473" i="1" s="1"/>
  <c r="L474" i="1"/>
  <c r="M474" i="1" s="1"/>
  <c r="L475" i="1"/>
  <c r="M475" i="1" s="1"/>
  <c r="L476" i="1"/>
  <c r="M476" i="1" s="1"/>
  <c r="L477" i="1"/>
  <c r="M477" i="1" s="1"/>
  <c r="L478" i="1"/>
  <c r="M478" i="1" s="1"/>
  <c r="L479" i="1"/>
  <c r="M479" i="1" s="1"/>
  <c r="L480" i="1"/>
  <c r="M480" i="1" s="1"/>
  <c r="L481" i="1"/>
  <c r="M481" i="1" s="1"/>
  <c r="L482" i="1"/>
  <c r="M482" i="1" s="1"/>
  <c r="L483" i="1"/>
  <c r="M483" i="1" s="1"/>
  <c r="L484" i="1"/>
  <c r="M484" i="1" s="1"/>
  <c r="L485" i="1"/>
  <c r="M485" i="1" s="1"/>
  <c r="L486" i="1"/>
  <c r="M486" i="1" s="1"/>
  <c r="L487" i="1"/>
  <c r="M487" i="1" s="1"/>
  <c r="L488" i="1"/>
  <c r="M488" i="1" s="1"/>
  <c r="L489" i="1"/>
  <c r="M489" i="1" s="1"/>
  <c r="L490" i="1"/>
  <c r="M490" i="1" s="1"/>
  <c r="L491" i="1"/>
  <c r="M491" i="1" s="1"/>
  <c r="L492" i="1"/>
  <c r="M492" i="1" s="1"/>
  <c r="L493" i="1"/>
  <c r="M493" i="1" s="1"/>
  <c r="L494" i="1"/>
  <c r="M494" i="1" s="1"/>
  <c r="L495" i="1"/>
  <c r="M495" i="1" s="1"/>
  <c r="L496" i="1"/>
  <c r="M496" i="1" s="1"/>
  <c r="L497" i="1"/>
  <c r="M497" i="1" s="1"/>
  <c r="L498" i="1"/>
  <c r="M498" i="1" s="1"/>
  <c r="L499" i="1"/>
  <c r="M499" i="1" s="1"/>
  <c r="L500" i="1"/>
  <c r="M500" i="1" s="1"/>
  <c r="L501" i="1"/>
  <c r="M501" i="1" s="1"/>
  <c r="L502" i="1"/>
  <c r="M502" i="1" s="1"/>
  <c r="L503" i="1"/>
  <c r="M503" i="1" s="1"/>
  <c r="L504" i="1"/>
  <c r="M504" i="1" s="1"/>
  <c r="L505" i="1"/>
  <c r="M505" i="1" s="1"/>
  <c r="L506" i="1"/>
  <c r="M506" i="1" s="1"/>
  <c r="L507" i="1"/>
  <c r="M507" i="1" s="1"/>
  <c r="L508" i="1"/>
  <c r="M508" i="1" s="1"/>
  <c r="L509" i="1"/>
  <c r="M509" i="1" s="1"/>
  <c r="L510" i="1"/>
  <c r="M510" i="1" s="1"/>
  <c r="L511" i="1"/>
  <c r="M511" i="1" s="1"/>
  <c r="L512" i="1"/>
  <c r="M512" i="1" s="1"/>
  <c r="L513" i="1"/>
  <c r="M513" i="1" s="1"/>
  <c r="L514" i="1"/>
  <c r="M514" i="1" s="1"/>
  <c r="L515" i="1"/>
  <c r="M515" i="1" s="1"/>
  <c r="L516" i="1"/>
  <c r="M516" i="1" s="1"/>
  <c r="L517" i="1"/>
  <c r="M517" i="1" s="1"/>
  <c r="L518" i="1"/>
  <c r="M518" i="1" s="1"/>
  <c r="L519" i="1"/>
  <c r="M519" i="1" s="1"/>
  <c r="L520" i="1"/>
  <c r="M520" i="1" s="1"/>
  <c r="L521" i="1"/>
  <c r="M521" i="1" s="1"/>
  <c r="L522" i="1"/>
  <c r="M522" i="1" s="1"/>
  <c r="L523" i="1"/>
  <c r="M523" i="1" s="1"/>
  <c r="L524" i="1"/>
  <c r="M524" i="1" s="1"/>
  <c r="L525" i="1"/>
  <c r="M525" i="1" s="1"/>
  <c r="L526" i="1"/>
  <c r="M526" i="1" s="1"/>
  <c r="L527" i="1"/>
  <c r="M527" i="1" s="1"/>
  <c r="L528" i="1"/>
  <c r="M528" i="1" s="1"/>
  <c r="L529" i="1"/>
  <c r="M529" i="1" s="1"/>
  <c r="L530" i="1"/>
  <c r="M530" i="1" s="1"/>
  <c r="L531" i="1"/>
  <c r="M531" i="1" s="1"/>
  <c r="L532" i="1"/>
  <c r="M532" i="1" s="1"/>
  <c r="L533" i="1"/>
  <c r="M533" i="1" s="1"/>
  <c r="L534" i="1"/>
  <c r="M534" i="1" s="1"/>
  <c r="L535" i="1"/>
  <c r="M535" i="1" s="1"/>
  <c r="L536" i="1"/>
  <c r="M536" i="1" s="1"/>
  <c r="L537" i="1"/>
  <c r="M537" i="1" s="1"/>
  <c r="L538" i="1"/>
  <c r="M538" i="1" s="1"/>
  <c r="L539" i="1"/>
  <c r="M539" i="1" s="1"/>
  <c r="L540" i="1"/>
  <c r="M540" i="1" s="1"/>
  <c r="L541" i="1"/>
  <c r="M541" i="1" s="1"/>
  <c r="L542" i="1"/>
  <c r="M542" i="1" s="1"/>
  <c r="L543" i="1"/>
  <c r="M543" i="1" s="1"/>
  <c r="L544" i="1"/>
  <c r="M544" i="1" s="1"/>
  <c r="L545" i="1"/>
  <c r="M545" i="1" s="1"/>
  <c r="L546" i="1"/>
  <c r="M546" i="1" s="1"/>
  <c r="L547" i="1"/>
  <c r="M547" i="1" s="1"/>
  <c r="L548" i="1"/>
  <c r="M548" i="1" s="1"/>
  <c r="L549" i="1"/>
  <c r="M549" i="1" s="1"/>
  <c r="L550" i="1"/>
  <c r="M550" i="1" s="1"/>
  <c r="L551" i="1"/>
  <c r="M551" i="1" s="1"/>
  <c r="L552" i="1"/>
  <c r="M552" i="1" s="1"/>
  <c r="L553" i="1"/>
  <c r="M553" i="1" s="1"/>
  <c r="L554" i="1"/>
  <c r="M554" i="1" s="1"/>
  <c r="L555" i="1"/>
  <c r="M555" i="1" s="1"/>
  <c r="L556" i="1"/>
  <c r="M556" i="1" s="1"/>
  <c r="L557" i="1"/>
  <c r="M557" i="1" s="1"/>
  <c r="L558" i="1"/>
  <c r="M558" i="1" s="1"/>
  <c r="L559" i="1"/>
  <c r="M559" i="1" s="1"/>
  <c r="L560" i="1"/>
  <c r="M560" i="1" s="1"/>
  <c r="L561" i="1"/>
  <c r="M561" i="1" s="1"/>
  <c r="L562" i="1"/>
  <c r="M562" i="1" s="1"/>
  <c r="L563" i="1"/>
  <c r="M563" i="1" s="1"/>
  <c r="L564" i="1"/>
  <c r="M564" i="1" s="1"/>
  <c r="L565" i="1"/>
  <c r="M565" i="1" s="1"/>
  <c r="L566" i="1"/>
  <c r="M566" i="1" s="1"/>
  <c r="L567" i="1"/>
  <c r="M567" i="1" s="1"/>
  <c r="L568" i="1"/>
  <c r="M568" i="1" s="1"/>
  <c r="L569" i="1"/>
  <c r="M569" i="1" s="1"/>
  <c r="L570" i="1"/>
  <c r="M570" i="1" s="1"/>
  <c r="L571" i="1"/>
  <c r="M571" i="1" s="1"/>
  <c r="L572" i="1"/>
  <c r="M572" i="1" s="1"/>
  <c r="L573" i="1"/>
  <c r="M573" i="1" s="1"/>
  <c r="L574" i="1"/>
  <c r="M574" i="1" s="1"/>
  <c r="L575" i="1"/>
  <c r="M575" i="1" s="1"/>
  <c r="L576" i="1"/>
  <c r="M576" i="1" s="1"/>
  <c r="L577" i="1"/>
  <c r="M577" i="1" s="1"/>
  <c r="L578" i="1"/>
  <c r="M578" i="1" s="1"/>
  <c r="L579" i="1"/>
  <c r="M579" i="1" s="1"/>
  <c r="L580" i="1"/>
  <c r="M580" i="1" s="1"/>
  <c r="L581" i="1"/>
  <c r="M581" i="1" s="1"/>
  <c r="L582" i="1"/>
  <c r="M582" i="1" s="1"/>
  <c r="L583" i="1"/>
  <c r="M583" i="1" s="1"/>
  <c r="L584" i="1"/>
  <c r="M584" i="1" s="1"/>
  <c r="L585" i="1"/>
  <c r="M585" i="1" s="1"/>
  <c r="L586" i="1"/>
  <c r="M586" i="1" s="1"/>
  <c r="L587" i="1"/>
  <c r="M587" i="1" s="1"/>
  <c r="L588" i="1"/>
  <c r="M588" i="1" s="1"/>
  <c r="L589" i="1"/>
  <c r="M589" i="1" s="1"/>
  <c r="L590" i="1"/>
  <c r="M590" i="1" s="1"/>
  <c r="L591" i="1"/>
  <c r="M591" i="1" s="1"/>
  <c r="L592" i="1"/>
  <c r="M592" i="1" s="1"/>
  <c r="L593" i="1"/>
  <c r="M593" i="1" s="1"/>
  <c r="L594" i="1"/>
  <c r="M594" i="1" s="1"/>
  <c r="L595" i="1"/>
  <c r="M595" i="1" s="1"/>
  <c r="L596" i="1"/>
  <c r="M596" i="1" s="1"/>
  <c r="L597" i="1"/>
  <c r="M597" i="1" s="1"/>
  <c r="L598" i="1"/>
  <c r="M598" i="1" s="1"/>
  <c r="L599" i="1"/>
  <c r="M599" i="1" s="1"/>
  <c r="L600" i="1"/>
  <c r="M600" i="1" s="1"/>
  <c r="L601" i="1"/>
  <c r="M601" i="1" s="1"/>
  <c r="L602" i="1"/>
  <c r="M602" i="1" s="1"/>
  <c r="L603" i="1"/>
  <c r="M603" i="1" s="1"/>
  <c r="L604" i="1"/>
  <c r="M604" i="1" s="1"/>
  <c r="L605" i="1"/>
  <c r="M605" i="1" s="1"/>
  <c r="L9" i="1"/>
  <c r="M9" i="1" s="1"/>
  <c r="M64"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605" i="1"/>
  <c r="I604" i="1"/>
  <c r="I603" i="1"/>
  <c r="I602" i="1"/>
  <c r="I601" i="1"/>
  <c r="I600" i="1"/>
  <c r="I599" i="1"/>
  <c r="I598" i="1"/>
  <c r="I597" i="1"/>
  <c r="I596" i="1"/>
  <c r="I595" i="1"/>
  <c r="I594" i="1"/>
  <c r="I593" i="1"/>
  <c r="I9" i="1"/>
  <c r="I606" i="1" l="1"/>
  <c r="U606" i="1"/>
  <c r="Q606" i="1"/>
  <c r="M606" i="1"/>
  <c r="AC25" i="1"/>
  <c r="AC91" i="1"/>
  <c r="AC127" i="1"/>
  <c r="AC163" i="1"/>
  <c r="AC199" i="1"/>
  <c r="AC234" i="1"/>
  <c r="AC367" i="1"/>
  <c r="AC401" i="1"/>
  <c r="AC470" i="1"/>
  <c r="AC505" i="1"/>
  <c r="AC540" i="1"/>
  <c r="AC576" i="1"/>
  <c r="AC29" i="1"/>
  <c r="AC63" i="1"/>
  <c r="AC97" i="1"/>
  <c r="AC133" i="1"/>
  <c r="AC169" i="1"/>
  <c r="AC205" i="1"/>
  <c r="AC240" i="1"/>
  <c r="AC276" i="1"/>
  <c r="AC341" i="1"/>
  <c r="AC373" i="1"/>
  <c r="AC441" i="1"/>
  <c r="AC476" i="1"/>
  <c r="AC511" i="1"/>
  <c r="AC546" i="1"/>
  <c r="AC582" i="1"/>
  <c r="AC35" i="1"/>
  <c r="AC103" i="1"/>
  <c r="AC139" i="1"/>
  <c r="AC175" i="1"/>
  <c r="AC211" i="1"/>
  <c r="AC246" i="1"/>
  <c r="AC282" i="1"/>
  <c r="AC316" i="1"/>
  <c r="AC346" i="1"/>
  <c r="AC378" i="1"/>
  <c r="AC412" i="1"/>
  <c r="AC447" i="1"/>
  <c r="AC482" i="1"/>
  <c r="AC516" i="1"/>
  <c r="AC552" i="1"/>
  <c r="AC588" i="1"/>
  <c r="AC270" i="1"/>
  <c r="AC41" i="1"/>
  <c r="AC109" i="1"/>
  <c r="AC145" i="1"/>
  <c r="AC181" i="1"/>
  <c r="AC252" i="1"/>
  <c r="AC288" i="1"/>
  <c r="AC351" i="1"/>
  <c r="AC383" i="1"/>
  <c r="AC418" i="1"/>
  <c r="AC453" i="1"/>
  <c r="AC488" i="1"/>
  <c r="AC522" i="1"/>
  <c r="AC558" i="1"/>
  <c r="AC594" i="1"/>
  <c r="AC306" i="1"/>
  <c r="AC13" i="1"/>
  <c r="AC46" i="1"/>
  <c r="AC79" i="1"/>
  <c r="AC115" i="1"/>
  <c r="AC151" i="1"/>
  <c r="AC222" i="1"/>
  <c r="AC258" i="1"/>
  <c r="AC294" i="1"/>
  <c r="AC326" i="1"/>
  <c r="AC356" i="1"/>
  <c r="AC389" i="1"/>
  <c r="AC424" i="1"/>
  <c r="AC459" i="1"/>
  <c r="AC493" i="1"/>
  <c r="AC528" i="1"/>
  <c r="AC564" i="1"/>
  <c r="AC600" i="1"/>
  <c r="AC57" i="1"/>
  <c r="AC336" i="1"/>
  <c r="AC187" i="1"/>
  <c r="AC19" i="1"/>
  <c r="AC52" i="1"/>
  <c r="AC85" i="1"/>
  <c r="AC121" i="1"/>
  <c r="AC157" i="1"/>
  <c r="AC193" i="1"/>
  <c r="AC228" i="1"/>
  <c r="AC264" i="1"/>
  <c r="AC300" i="1"/>
  <c r="AC331" i="1"/>
  <c r="AC395" i="1"/>
  <c r="AC430" i="1"/>
  <c r="AC464" i="1"/>
  <c r="AC499" i="1"/>
  <c r="AC534" i="1"/>
  <c r="AC570" i="1"/>
  <c r="AC30" i="1"/>
  <c r="AC58" i="1"/>
  <c r="AC80" i="1"/>
  <c r="AC104" i="1"/>
  <c r="AC128" i="1"/>
  <c r="AC152" i="1"/>
  <c r="AC176" i="1"/>
  <c r="AC200" i="1"/>
  <c r="AC217" i="1"/>
  <c r="AC235" i="1"/>
  <c r="AC247" i="1"/>
  <c r="AC271" i="1"/>
  <c r="AC283" i="1"/>
  <c r="AC307" i="1"/>
  <c r="AC327" i="1"/>
  <c r="AC362" i="1"/>
  <c r="AC379" i="1"/>
  <c r="AC402" i="1"/>
  <c r="AC425" i="1"/>
  <c r="AC448" i="1"/>
  <c r="AC471" i="1"/>
  <c r="AC500" i="1"/>
  <c r="AC523" i="1"/>
  <c r="AC547" i="1"/>
  <c r="AC571" i="1"/>
  <c r="AC583" i="1"/>
  <c r="AC12" i="1"/>
  <c r="AC18" i="1"/>
  <c r="AC24" i="1"/>
  <c r="AC28" i="1"/>
  <c r="AC34" i="1"/>
  <c r="AC40" i="1"/>
  <c r="AC51" i="1"/>
  <c r="AC62" i="1"/>
  <c r="AC68" i="1"/>
  <c r="AC73" i="1"/>
  <c r="AC78" i="1"/>
  <c r="AC84" i="1"/>
  <c r="AC90" i="1"/>
  <c r="AC96" i="1"/>
  <c r="AC102" i="1"/>
  <c r="AC108" i="1"/>
  <c r="AC114" i="1"/>
  <c r="AC120" i="1"/>
  <c r="AC126" i="1"/>
  <c r="AC132" i="1"/>
  <c r="AC138" i="1"/>
  <c r="AC144" i="1"/>
  <c r="AC150" i="1"/>
  <c r="AC156" i="1"/>
  <c r="AC162" i="1"/>
  <c r="AC168" i="1"/>
  <c r="AC174" i="1"/>
  <c r="AC180" i="1"/>
  <c r="AC186" i="1"/>
  <c r="AC192" i="1"/>
  <c r="AC198" i="1"/>
  <c r="AC204" i="1"/>
  <c r="AC210" i="1"/>
  <c r="AC216" i="1"/>
  <c r="AC221" i="1"/>
  <c r="AC227" i="1"/>
  <c r="AC233" i="1"/>
  <c r="AC239" i="1"/>
  <c r="AC245" i="1"/>
  <c r="AC251" i="1"/>
  <c r="AC257" i="1"/>
  <c r="AC263" i="1"/>
  <c r="AC269" i="1"/>
  <c r="AC275" i="1"/>
  <c r="AC281" i="1"/>
  <c r="AC287" i="1"/>
  <c r="AC293" i="1"/>
  <c r="AC299" i="1"/>
  <c r="AC305" i="1"/>
  <c r="AC311" i="1"/>
  <c r="AC321" i="1"/>
  <c r="AC325" i="1"/>
  <c r="AC335" i="1"/>
  <c r="AC340" i="1"/>
  <c r="AC345" i="1"/>
  <c r="AC350" i="1"/>
  <c r="AC355" i="1"/>
  <c r="AC361" i="1"/>
  <c r="AC366" i="1"/>
  <c r="AC372" i="1"/>
  <c r="AC377" i="1"/>
  <c r="AC382" i="1"/>
  <c r="AC388" i="1"/>
  <c r="AC394" i="1"/>
  <c r="AC400" i="1"/>
  <c r="AC406" i="1"/>
  <c r="AC411" i="1"/>
  <c r="AC417" i="1"/>
  <c r="AC423" i="1"/>
  <c r="AC429" i="1"/>
  <c r="AC435" i="1"/>
  <c r="AC440" i="1"/>
  <c r="AC446" i="1"/>
  <c r="AC452" i="1"/>
  <c r="AC458" i="1"/>
  <c r="AC463" i="1"/>
  <c r="AC469" i="1"/>
  <c r="AC475" i="1"/>
  <c r="AC481" i="1"/>
  <c r="AC487" i="1"/>
  <c r="AC492" i="1"/>
  <c r="AC498" i="1"/>
  <c r="AC504" i="1"/>
  <c r="AC510" i="1"/>
  <c r="AC521" i="1"/>
  <c r="AC527" i="1"/>
  <c r="AC533" i="1"/>
  <c r="AC539" i="1"/>
  <c r="AC545" i="1"/>
  <c r="AC551" i="1"/>
  <c r="AC557" i="1"/>
  <c r="AC563" i="1"/>
  <c r="AC569" i="1"/>
  <c r="AC575" i="1"/>
  <c r="AC581" i="1"/>
  <c r="AC587" i="1"/>
  <c r="AC593" i="1"/>
  <c r="AC599" i="1"/>
  <c r="AC605" i="1"/>
  <c r="AC14" i="1"/>
  <c r="AC36" i="1"/>
  <c r="AC53" i="1"/>
  <c r="AC69" i="1"/>
  <c r="AC98" i="1"/>
  <c r="AC116" i="1"/>
  <c r="AC140" i="1"/>
  <c r="AC164" i="1"/>
  <c r="AC188" i="1"/>
  <c r="AC212" i="1"/>
  <c r="AC241" i="1"/>
  <c r="AC265" i="1"/>
  <c r="AC295" i="1"/>
  <c r="AC317" i="1"/>
  <c r="AC337" i="1"/>
  <c r="AC357" i="1"/>
  <c r="AC384" i="1"/>
  <c r="AC407" i="1"/>
  <c r="AC431" i="1"/>
  <c r="AC454" i="1"/>
  <c r="AC477" i="1"/>
  <c r="AC494" i="1"/>
  <c r="AC506" i="1"/>
  <c r="AC529" i="1"/>
  <c r="AC553" i="1"/>
  <c r="AC577" i="1"/>
  <c r="AC601" i="1"/>
  <c r="AC15" i="1"/>
  <c r="AC21" i="1"/>
  <c r="AC31" i="1"/>
  <c r="AC37" i="1"/>
  <c r="AC43" i="1"/>
  <c r="AC48" i="1"/>
  <c r="AC54" i="1"/>
  <c r="AC59" i="1"/>
  <c r="AC65" i="1"/>
  <c r="AC70" i="1"/>
  <c r="AC75" i="1"/>
  <c r="AC81" i="1"/>
  <c r="AC87" i="1"/>
  <c r="AC93" i="1"/>
  <c r="AC99" i="1"/>
  <c r="AC105" i="1"/>
  <c r="AC111" i="1"/>
  <c r="AC117" i="1"/>
  <c r="AC123" i="1"/>
  <c r="AC129" i="1"/>
  <c r="AC135" i="1"/>
  <c r="AC141" i="1"/>
  <c r="AC147" i="1"/>
  <c r="AC153" i="1"/>
  <c r="AC159" i="1"/>
  <c r="AC165" i="1"/>
  <c r="AC171" i="1"/>
  <c r="AC177" i="1"/>
  <c r="AC183" i="1"/>
  <c r="AC189" i="1"/>
  <c r="AC195" i="1"/>
  <c r="AC201" i="1"/>
  <c r="AC207" i="1"/>
  <c r="AC213" i="1"/>
  <c r="AC218" i="1"/>
  <c r="AC224" i="1"/>
  <c r="AC230" i="1"/>
  <c r="AC236" i="1"/>
  <c r="AC242" i="1"/>
  <c r="AC248" i="1"/>
  <c r="AC254" i="1"/>
  <c r="AC260" i="1"/>
  <c r="AC266" i="1"/>
  <c r="AC272" i="1"/>
  <c r="AC278" i="1"/>
  <c r="AC284" i="1"/>
  <c r="AC290" i="1"/>
  <c r="AC296" i="1"/>
  <c r="AC302" i="1"/>
  <c r="AC308" i="1"/>
  <c r="AC313" i="1"/>
  <c r="AC318" i="1"/>
  <c r="AC323" i="1"/>
  <c r="AC328" i="1"/>
  <c r="AC338" i="1"/>
  <c r="AC342" i="1"/>
  <c r="AC358" i="1"/>
  <c r="AC363" i="1"/>
  <c r="AC369" i="1"/>
  <c r="AC375" i="1"/>
  <c r="AC385" i="1"/>
  <c r="AC391" i="1"/>
  <c r="AC397" i="1"/>
  <c r="AC403" i="1"/>
  <c r="AC408" i="1"/>
  <c r="AC414" i="1"/>
  <c r="AC420" i="1"/>
  <c r="AC426" i="1"/>
  <c r="AC432" i="1"/>
  <c r="AC437" i="1"/>
  <c r="AC443" i="1"/>
  <c r="AC449" i="1"/>
  <c r="AC455" i="1"/>
  <c r="AC466" i="1"/>
  <c r="AC472" i="1"/>
  <c r="AC478" i="1"/>
  <c r="AC484" i="1"/>
  <c r="AC495" i="1"/>
  <c r="AC501" i="1"/>
  <c r="AC507" i="1"/>
  <c r="AC513" i="1"/>
  <c r="AC518" i="1"/>
  <c r="AC524" i="1"/>
  <c r="AC530" i="1"/>
  <c r="AC536" i="1"/>
  <c r="AC542" i="1"/>
  <c r="AC548" i="1"/>
  <c r="AC554" i="1"/>
  <c r="AC560" i="1"/>
  <c r="AC566" i="1"/>
  <c r="AC572" i="1"/>
  <c r="AC578" i="1"/>
  <c r="AC584" i="1"/>
  <c r="AC590" i="1"/>
  <c r="AC596" i="1"/>
  <c r="AC602" i="1"/>
  <c r="AC26" i="1"/>
  <c r="AC42" i="1"/>
  <c r="AC64" i="1"/>
  <c r="AC86" i="1"/>
  <c r="AC110" i="1"/>
  <c r="AC134" i="1"/>
  <c r="AC158" i="1"/>
  <c r="AC182" i="1"/>
  <c r="AC206" i="1"/>
  <c r="AC229" i="1"/>
  <c r="AC259" i="1"/>
  <c r="AC277" i="1"/>
  <c r="AC301" i="1"/>
  <c r="AC322" i="1"/>
  <c r="AC347" i="1"/>
  <c r="AC368" i="1"/>
  <c r="AC390" i="1"/>
  <c r="AC413" i="1"/>
  <c r="AC436" i="1"/>
  <c r="AC460" i="1"/>
  <c r="AC483" i="1"/>
  <c r="AC512" i="1"/>
  <c r="AC541" i="1"/>
  <c r="AC565" i="1"/>
  <c r="AC589" i="1"/>
  <c r="AC10" i="1"/>
  <c r="AC16" i="1"/>
  <c r="AC22" i="1"/>
  <c r="AC32" i="1"/>
  <c r="AC38" i="1"/>
  <c r="AC44" i="1"/>
  <c r="AC49" i="1"/>
  <c r="AC55" i="1"/>
  <c r="AC60" i="1"/>
  <c r="AC66" i="1"/>
  <c r="AC71" i="1"/>
  <c r="AC76" i="1"/>
  <c r="AC82" i="1"/>
  <c r="AC88" i="1"/>
  <c r="AC94" i="1"/>
  <c r="AC100" i="1"/>
  <c r="AC106" i="1"/>
  <c r="AC112" i="1"/>
  <c r="AC118" i="1"/>
  <c r="AC124" i="1"/>
  <c r="AC130" i="1"/>
  <c r="AC136" i="1"/>
  <c r="AC142" i="1"/>
  <c r="AC148" i="1"/>
  <c r="AC154" i="1"/>
  <c r="AC160" i="1"/>
  <c r="AC166" i="1"/>
  <c r="AC172" i="1"/>
  <c r="AC178" i="1"/>
  <c r="AC184" i="1"/>
  <c r="AC190" i="1"/>
  <c r="AC196" i="1"/>
  <c r="AC202" i="1"/>
  <c r="AC208" i="1"/>
  <c r="AC214" i="1"/>
  <c r="AC219" i="1"/>
  <c r="AC225" i="1"/>
  <c r="AC231" i="1"/>
  <c r="AC237" i="1"/>
  <c r="AC243" i="1"/>
  <c r="AC249" i="1"/>
  <c r="AC255" i="1"/>
  <c r="AC261" i="1"/>
  <c r="AC267" i="1"/>
  <c r="AC273" i="1"/>
  <c r="AC279" i="1"/>
  <c r="AC285" i="1"/>
  <c r="AC291" i="1"/>
  <c r="AC297" i="1"/>
  <c r="AC303" i="1"/>
  <c r="AC309" i="1"/>
  <c r="AC314" i="1"/>
  <c r="AC319" i="1"/>
  <c r="AC329" i="1"/>
  <c r="AC333" i="1"/>
  <c r="AC343" i="1"/>
  <c r="AC348" i="1"/>
  <c r="AC353" i="1"/>
  <c r="AC359" i="1"/>
  <c r="AC364" i="1"/>
  <c r="AC370" i="1"/>
  <c r="AC380" i="1"/>
  <c r="AC386" i="1"/>
  <c r="AC392" i="1"/>
  <c r="AC398" i="1"/>
  <c r="AC404" i="1"/>
  <c r="AC409" i="1"/>
  <c r="AC415" i="1"/>
  <c r="AC421" i="1"/>
  <c r="AC427" i="1"/>
  <c r="AC433" i="1"/>
  <c r="AC438" i="1"/>
  <c r="AC444" i="1"/>
  <c r="AC450" i="1"/>
  <c r="AC456" i="1"/>
  <c r="AC461" i="1"/>
  <c r="AC467" i="1"/>
  <c r="AC473" i="1"/>
  <c r="AC479" i="1"/>
  <c r="AC485" i="1"/>
  <c r="AC490" i="1"/>
  <c r="AC496" i="1"/>
  <c r="AC502" i="1"/>
  <c r="AC508" i="1"/>
  <c r="AC514" i="1"/>
  <c r="AC519" i="1"/>
  <c r="AC525" i="1"/>
  <c r="AC531" i="1"/>
  <c r="AC537" i="1"/>
  <c r="AC543" i="1"/>
  <c r="AC549" i="1"/>
  <c r="AC555" i="1"/>
  <c r="AC561" i="1"/>
  <c r="AC567" i="1"/>
  <c r="AC573" i="1"/>
  <c r="AC579" i="1"/>
  <c r="AC585" i="1"/>
  <c r="AC591" i="1"/>
  <c r="AC597" i="1"/>
  <c r="AC603" i="1"/>
  <c r="AC20" i="1"/>
  <c r="AC47" i="1"/>
  <c r="AC74" i="1"/>
  <c r="AC92" i="1"/>
  <c r="AC122" i="1"/>
  <c r="AC146" i="1"/>
  <c r="AC170" i="1"/>
  <c r="AC194" i="1"/>
  <c r="AC223" i="1"/>
  <c r="AC253" i="1"/>
  <c r="AC289" i="1"/>
  <c r="AC312" i="1"/>
  <c r="AC332" i="1"/>
  <c r="AC352" i="1"/>
  <c r="AC374" i="1"/>
  <c r="AC396" i="1"/>
  <c r="AC419" i="1"/>
  <c r="AC442" i="1"/>
  <c r="AC465" i="1"/>
  <c r="AC489" i="1"/>
  <c r="AC517" i="1"/>
  <c r="AC535" i="1"/>
  <c r="AC559" i="1"/>
  <c r="AC595" i="1"/>
  <c r="AC11" i="1"/>
  <c r="AC17" i="1"/>
  <c r="AC23" i="1"/>
  <c r="AC27" i="1"/>
  <c r="AC33" i="1"/>
  <c r="AC39" i="1"/>
  <c r="AC45" i="1"/>
  <c r="AC50" i="1"/>
  <c r="AC56" i="1"/>
  <c r="AC61" i="1"/>
  <c r="AC67" i="1"/>
  <c r="AC72" i="1"/>
  <c r="AC77" i="1"/>
  <c r="AC83" i="1"/>
  <c r="AC89" i="1"/>
  <c r="AC95" i="1"/>
  <c r="AC101" i="1"/>
  <c r="AC107" i="1"/>
  <c r="AC113" i="1"/>
  <c r="AC119" i="1"/>
  <c r="AC125" i="1"/>
  <c r="AC131" i="1"/>
  <c r="AC137" i="1"/>
  <c r="AC143" i="1"/>
  <c r="AC149" i="1"/>
  <c r="AC155" i="1"/>
  <c r="AC161" i="1"/>
  <c r="AC167" i="1"/>
  <c r="AC173" i="1"/>
  <c r="AC179" i="1"/>
  <c r="AC185" i="1"/>
  <c r="AC191" i="1"/>
  <c r="AC197" i="1"/>
  <c r="AC203" i="1"/>
  <c r="AC209" i="1"/>
  <c r="AC215" i="1"/>
  <c r="AC220" i="1"/>
  <c r="AC226" i="1"/>
  <c r="AC232" i="1"/>
  <c r="AC238" i="1"/>
  <c r="AC244" i="1"/>
  <c r="AC250" i="1"/>
  <c r="AC256" i="1"/>
  <c r="AC262" i="1"/>
  <c r="AC268" i="1"/>
  <c r="AC274" i="1"/>
  <c r="AC280" i="1"/>
  <c r="AC286" i="1"/>
  <c r="AC292" i="1"/>
  <c r="AC298" i="1"/>
  <c r="AC304" i="1"/>
  <c r="AC310" i="1"/>
  <c r="AC315" i="1"/>
  <c r="AC320" i="1"/>
  <c r="AC324" i="1"/>
  <c r="AC330" i="1"/>
  <c r="AC334" i="1"/>
  <c r="AC339" i="1"/>
  <c r="AC344" i="1"/>
  <c r="AC349" i="1"/>
  <c r="AC354" i="1"/>
  <c r="AC360" i="1"/>
  <c r="AC365" i="1"/>
  <c r="AC371" i="1"/>
  <c r="AC376" i="1"/>
  <c r="AC381" i="1"/>
  <c r="AC387" i="1"/>
  <c r="AC393" i="1"/>
  <c r="AC399" i="1"/>
  <c r="AC405" i="1"/>
  <c r="AC410" i="1"/>
  <c r="AC416" i="1"/>
  <c r="AC422" i="1"/>
  <c r="AC428" i="1"/>
  <c r="AC434" i="1"/>
  <c r="AC439" i="1"/>
  <c r="AC445" i="1"/>
  <c r="AC451" i="1"/>
  <c r="AC457" i="1"/>
  <c r="AC462" i="1"/>
  <c r="AC468" i="1"/>
  <c r="AC474" i="1"/>
  <c r="AC480" i="1"/>
  <c r="AC486" i="1"/>
  <c r="AC491" i="1"/>
  <c r="AC497" i="1"/>
  <c r="AC503" i="1"/>
  <c r="AC509" i="1"/>
  <c r="AC515" i="1"/>
  <c r="AC520" i="1"/>
  <c r="AC526" i="1"/>
  <c r="AC532" i="1"/>
  <c r="AC538" i="1"/>
  <c r="AC544" i="1"/>
  <c r="AC550" i="1"/>
  <c r="AC556" i="1"/>
  <c r="AC562" i="1"/>
  <c r="AC568" i="1"/>
  <c r="AC574" i="1"/>
  <c r="AC580" i="1"/>
  <c r="AC586" i="1"/>
  <c r="AC592" i="1"/>
  <c r="AC598" i="1"/>
  <c r="AC604" i="1"/>
  <c r="AC606" i="1" l="1"/>
</calcChain>
</file>

<file path=xl/sharedStrings.xml><?xml version="1.0" encoding="utf-8"?>
<sst xmlns="http://schemas.openxmlformats.org/spreadsheetml/2006/main" count="7910" uniqueCount="4682">
  <si>
    <t>Referencia producto</t>
  </si>
  <si>
    <t>Descripción</t>
  </si>
  <si>
    <t>PRECIOS OFERTADOS</t>
  </si>
  <si>
    <t>IVA (%)</t>
  </si>
  <si>
    <t>VALOR DEL IVA</t>
  </si>
  <si>
    <t>TOTAL</t>
  </si>
  <si>
    <t xml:space="preserve">ACCESORIO #6 TALADRO SET ATORNILLADOR-BROCA REF DW2700 - UNIDAD </t>
  </si>
  <si>
    <t xml:space="preserve">ACCESORIO #8 TALADRO SET ATORNILLADOR-BROCA REF DW2701 - UNIDAD </t>
  </si>
  <si>
    <t xml:space="preserve">ACOPLE MONOCONTROL 1/2"   PARA LAVAMANOS METALICO DE 50 CM - UNIDAD </t>
  </si>
  <si>
    <t xml:space="preserve">ADAPTADOR HEMBRA COBRE DE ROSCA INTERIOR 1" A 3/4" CONECTOR LISO  - UNIDAD </t>
  </si>
  <si>
    <t xml:space="preserve">ADAPTADOR MACHO 2" PVC MARCA PAVCO - UNIDAD </t>
  </si>
  <si>
    <t xml:space="preserve">ADAPTADOR MACHO 3/4 PRESIÓN MARCA PAVCO - UNIDAD </t>
  </si>
  <si>
    <t xml:space="preserve">ALAMBRE DE COBRE #14 AMARILLO 100M - UNIDAD </t>
  </si>
  <si>
    <t xml:space="preserve">BAYETILLA POR ANCHO DE 70 CM LONGITUD 1 ML COLOR BLANCO - ML </t>
  </si>
  <si>
    <t xml:space="preserve">BUJES DE 6-4 - UNIDAD </t>
  </si>
  <si>
    <t xml:space="preserve">BUSHING GALVANIZADO 1 X 1/2" - UNIDAD </t>
  </si>
  <si>
    <t xml:space="preserve">CABLE 7 HILOS THHN/THWN - 2AWG NO 8  - ML </t>
  </si>
  <si>
    <t xml:space="preserve">CABLE ENCAUCHETADO (MULTIFLEX) 3X16 AWG 1MT  - ML </t>
  </si>
  <si>
    <t xml:space="preserve">CABLE7 HILOS THHN/THWN - 2AWG NO.12-LIBRE DE HALOGENO (rollo 50 mts) - UNIDAD </t>
  </si>
  <si>
    <t xml:space="preserve">CAL HIDRATADA 10 KILOS, CORONA - BULTO </t>
  </si>
  <si>
    <t xml:space="preserve">CANDADO INTEMPERIE ENCAUCHETADO 71MM - UNIDAD </t>
  </si>
  <si>
    <t xml:space="preserve">CAUTÍN TIPO LÁPIZ DE 48 W 5 EN 1 CON TEMPERATURA AJUSTABLE Y ESTACION DE SOLDADURA - UNIDAD </t>
  </si>
  <si>
    <t xml:space="preserve">CHAPA CAJÓN NIQUELADA 19X22MM - UNIDAD </t>
  </si>
  <si>
    <t xml:space="preserve">CHAPA GUANTERA NIQUEL 19X20MM - UNIDAD </t>
  </si>
  <si>
    <t xml:space="preserve">CHAZO COLAPSIBLE BLOQUE HUECO 1/4X1 PAQUETE X 100UN - PAQ </t>
  </si>
  <si>
    <t xml:space="preserve">CHAZO PLASTICO 1/4" PULGADA PARA MURO - UNIDAD </t>
  </si>
  <si>
    <t xml:space="preserve">CILINDRO GAS MAP/PRO 14.1 OZ - UNIDAD </t>
  </si>
  <si>
    <t xml:space="preserve">CINTA PARA DUCTO RESISTE ALTAS TEMPERATURAS 10M - UNIDAD </t>
  </si>
  <si>
    <t xml:space="preserve">CINTA PARA DUCTO RESISTE ALTAS TEMPERATURAS 50M - UNIDAD </t>
  </si>
  <si>
    <t xml:space="preserve">CLAVIJA POLO TIERRA 15 AMP INDUSTRIAL  - UNIDAD </t>
  </si>
  <si>
    <t xml:space="preserve">CODO 90 COBRE 3/4" PULGADAS - UNIDAD </t>
  </si>
  <si>
    <t xml:space="preserve">CODO 90 PRESION DE 2" PVC MARCA PAVCO - UNIDAD </t>
  </si>
  <si>
    <t xml:space="preserve">CODO 90 X 3/4 PRESIÓN MARCA PAVCO - UNIDAD </t>
  </si>
  <si>
    <t xml:space="preserve">CODO CAMPANA POR CAMPANA PVC DE 2" - UNIDAD </t>
  </si>
  <si>
    <t xml:space="preserve">EXTENCIONES ELECTRICAS 3 M - UNIDAD </t>
  </si>
  <si>
    <t xml:space="preserve">FOTOCELDA CON BASE 800W 110V - UNIDAD </t>
  </si>
  <si>
    <t xml:space="preserve">GASTOP SELLANTE FUERZA ALTA 10 GR - UNIDAD </t>
  </si>
  <si>
    <t xml:space="preserve">GASTOP SELLANTE FUERZA MEDIA 10 GR - UNIDAD </t>
  </si>
  <si>
    <t xml:space="preserve">GRIFERÍA TANQUE 3/4: VÁLVULA DE FLOTADOR PARA TANQUE ALTO;CUERPO EN BRONCE FUNDIDO;VÁSTAGO EN LATÓN;CONECTOR Y HORQUILLA EN LATÓN FORJADO;SELLO EN NITRILO;CONEXIÓN ROSCA NPT;PRESIÓN DE CIERRE 125 PSI;INCLUYE VARILLA EN LATÓN Y BOLA COBRE MARCA HELBERT - UNIDAD </t>
  </si>
  <si>
    <t xml:space="preserve">GUANTE CARNAZA REFORZADO LARGO TALLA 10 O GRANDE - PAR </t>
  </si>
  <si>
    <t xml:space="preserve">GUARDAESCOBA ROBLE GRIS7.8X1.2 CM 2.44 M - UNIDAD </t>
  </si>
  <si>
    <t xml:space="preserve">HIDROFUGO TRANSP X 5 GL - UNIDAD </t>
  </si>
  <si>
    <t xml:space="preserve">KIT GRIFERÍA GRIVAL ATLAS 26 CM + ACOPLES + VÁLVULA REGULATORIA - UNIDAD </t>
  </si>
  <si>
    <t xml:space="preserve">LLAVE PUSH LAVAMANOS DE PARED MARCA BOCCHERINI - UNIDAD </t>
  </si>
  <si>
    <t xml:space="preserve">MASILLA AUTOMOTRIZ (HUESO DURO) 1/4 GLN - UNIDAD </t>
  </si>
  <si>
    <t xml:space="preserve">MINERAL   1 LIBRA (CUALQUIER COLOR) - LIBRA </t>
  </si>
  <si>
    <t xml:space="preserve">NIPLE GALVANIZADO AGUA 3/ 4 PULGADA X10 CM ROSCADO - UNIDAD </t>
  </si>
  <si>
    <t xml:space="preserve">PASTA FUNDENTE ESTANO X 1/2 LIBRA - 1/2 LB </t>
  </si>
  <si>
    <t xml:space="preserve">PEGANTE PL285 USO PROFESIONAL - GL </t>
  </si>
  <si>
    <t xml:space="preserve">Pelicula Adhesiva Sandblass Frosted Ancho 1.22m X 1.00m - UNIDAD </t>
  </si>
  <si>
    <t xml:space="preserve">PISTOLA CALAFATEO TIPO ESQUELETO REFORZADA TRP17558  - UNIDAD </t>
  </si>
  <si>
    <t xml:space="preserve">POLISOMBRA - MULTIMARCA - 50% NEGRA 4MTS(ROLLO X 100MTS)   - UNIDAD </t>
  </si>
  <si>
    <t xml:space="preserve">SELLANTE IMPERMEABILIZANTE DE VARIOS USOS ACRONAL (GL X 3,785 LT) - GL </t>
  </si>
  <si>
    <t xml:space="preserve">SEMICODO 45 PRESION DE 2" PVC MARCA PAVCO - UNIDAD </t>
  </si>
  <si>
    <t xml:space="preserve">SEMICODO SANITARIO. PVC CXC 6"  - UNIDAD </t>
  </si>
  <si>
    <t xml:space="preserve">SEMICODO SANITARIO. PVC CXE 6"  - UNIDAD </t>
  </si>
  <si>
    <t xml:space="preserve">SIKA IGASOL CUBIERTA POR 3,5 KG - UNIDAD </t>
  </si>
  <si>
    <t xml:space="preserve">SIKA MULTISEAL: SIKA MULTISEAL CINTA BITUMINOSA AUTOADHESIVA IMPERMEABILIZANTE CON ALUMINIO 15CMX10M - ROLLO </t>
  </si>
  <si>
    <t xml:space="preserve">SIKA TECHO E IMPERMEABILIZANTE PARA CUBIERTA Y TERRAZA 18KG - UNIDAD </t>
  </si>
  <si>
    <t xml:space="preserve">SIKA-101 MORTERO PLUS RECUBRIMIENTO IMPERMEABLE GRIS 25KG - BULTO </t>
  </si>
  <si>
    <t xml:space="preserve">SIKA-2 ACELERANTE DE FRAGUADO ULTRARÁPIDO, TAPONAR FILTRACIONES 2.5KG - UNIDAD </t>
  </si>
  <si>
    <t xml:space="preserve">SIKA-3 ACELERANTE PARA MORTEROS 5KG - UNIDAD </t>
  </si>
  <si>
    <t xml:space="preserve">SIKAFLEX-11FC+ I-CURE ADHESIVO MULTIPROPÓSITO SIN BURBUJAS BLANCO 300ML - TUBO </t>
  </si>
  <si>
    <t xml:space="preserve">SIKALATEX MEJORADOR DE ADHERENCIA PARA MORTEROS O CONCRETOS - UNIDAD </t>
  </si>
  <si>
    <t xml:space="preserve">SOLDADURA PARA TUBERÍA DE GAS 95/5 NÚCLEO DE RESINA - ROLLO </t>
  </si>
  <si>
    <t xml:space="preserve">Sonda De Acero De 30 Metros Anti-impacto, Mango Ergonómico - UNIDAD </t>
  </si>
  <si>
    <t xml:space="preserve">SOPLETE P/GAS MAP/PRO EN COBRE ANTORCHA MULTIPROPOSIT - UNIDAD </t>
  </si>
  <si>
    <t xml:space="preserve">Tablero Bifásico Con Puerta 8 Circuitos 125A Galvanizado  - UNIDAD </t>
  </si>
  <si>
    <t xml:space="preserve">TEE PRESION DE 2" PVC MARCA PAVCO - UNIDAD </t>
  </si>
  <si>
    <t xml:space="preserve">TOMA AEREA INDUSTRIAL 15 AMP CON POLO A TIERRA - UNIDAD </t>
  </si>
  <si>
    <t xml:space="preserve">Tornillo Estructura Fibrocemento Pta Broca 8X1/2 500un - UNIDAD </t>
  </si>
  <si>
    <t xml:space="preserve">TORNILLO MADERA AGLOMERADO IRIZADO 6X1-1/4PG 10UND - PAQ </t>
  </si>
  <si>
    <t xml:space="preserve">TUBO SANITARIO PVC 6" - UNIDAD </t>
  </si>
  <si>
    <t xml:space="preserve">UNION CON TOPE COBRE 3/4" PULGADAS - UNIDAD </t>
  </si>
  <si>
    <t xml:space="preserve">UNION PRESION DE 1 1/4" PVC - UNIDAD </t>
  </si>
  <si>
    <t xml:space="preserve">UNION PRESION DE 1/2" PVC MARCA PAVCO - UNIDAD </t>
  </si>
  <si>
    <t xml:space="preserve">UNION PRESION DE 2" PVC MARCA PAVCO - UNIDAD </t>
  </si>
  <si>
    <t xml:space="preserve">UNION PRESION DE 3/4" PVC MARCA PAVCO - UNIDAD </t>
  </si>
  <si>
    <t xml:space="preserve">UNION REDUCCION COBRE 1 X 3/4 PULGADAS - UNIDAD </t>
  </si>
  <si>
    <t xml:space="preserve">UNION SANITARIA DE 1 1/2" PVC - UNIDAD </t>
  </si>
  <si>
    <t xml:space="preserve">UNION SANITARIA DE 2" PVC - UNIDAD </t>
  </si>
  <si>
    <t xml:space="preserve">UNIÓN UNIVERSAL 3/4 PRESIÓN MARCA PAVCO - UNIDAD </t>
  </si>
  <si>
    <t xml:space="preserve">VÁLVULA TIPO CORTINA DE BRONCE DE 1/2" MARCA RED WHITE - TOYO - UNIDAD </t>
  </si>
  <si>
    <t xml:space="preserve">VÁLVULA TIPO CORTINA DE BRONCE DE 2" MARCA RED WHITE - TOYO - UNIDAD </t>
  </si>
  <si>
    <t xml:space="preserve">VÁLVULA TIPO CORTINA DE BRONCE DE 3/4" MARCA RED WHITE - TOYO - UNIDAD </t>
  </si>
  <si>
    <t xml:space="preserve">VARILLA 1/2" 3 MTS - UNIDAD </t>
  </si>
  <si>
    <t xml:space="preserve">Varilla Corrugada G60 W #2 (1/4 Pulg) X 6M - KG </t>
  </si>
  <si>
    <t xml:space="preserve">Yee 6 Sanitaria - UNIDAD </t>
  </si>
  <si>
    <t>Z5-CyF_CCE1</t>
  </si>
  <si>
    <t xml:space="preserve">Accesorios De Material Plástico Para Tuberías, Codo De Alta Presión De 3" En Pvc </t>
  </si>
  <si>
    <t>Z5-CyF_CCE2</t>
  </si>
  <si>
    <t xml:space="preserve">Accesorios De Material Plástico Para Tuberías, Reductor De 4" A 3" En Pvc </t>
  </si>
  <si>
    <t>Z5-CyF_CCE3</t>
  </si>
  <si>
    <t xml:space="preserve">Accesorios De Material Plástico Para Tuberías, Tubo Rde 21 De 3" En Pvc </t>
  </si>
  <si>
    <t>Z5-CyF_CCE4</t>
  </si>
  <si>
    <t xml:space="preserve">Accesorios De Material Plástico Para Tuberías, Unión De 3" En Pvc </t>
  </si>
  <si>
    <t>Z5-CyF_CCE5</t>
  </si>
  <si>
    <t xml:space="preserve">Accesorios De Material Plástico Para Tuberías, Unión De Pvc (Y Doble ) 4" </t>
  </si>
  <si>
    <t>Z5-CyF_CCE6</t>
  </si>
  <si>
    <t xml:space="preserve">Accesorios De Material Plástico Para Tuberías, Unión De Pvc 1" </t>
  </si>
  <si>
    <t>Z5-CyF_CCE7</t>
  </si>
  <si>
    <t xml:space="preserve">Accesorios De Material Plástico Para Tuberías, Unión De Pvc 1/2" </t>
  </si>
  <si>
    <t>Z5-CyF_CCE8</t>
  </si>
  <si>
    <t xml:space="preserve">Accesorios De Material Plástico Para Tuberías, Unión De Pvc 3/4" </t>
  </si>
  <si>
    <t>Z5-CyF_CCE9</t>
  </si>
  <si>
    <t xml:space="preserve">Accesorios De Material Plástico Para Tuberías; Adaptador Hembra Alta Presion En Pvc Diametro 1/2" </t>
  </si>
  <si>
    <t>Z5-CyF_CCE10</t>
  </si>
  <si>
    <t xml:space="preserve">Accesorios De Material Plástico Para Tuberías; Sifon Pvc Sanitario 1-1/4" Desmontable Completo </t>
  </si>
  <si>
    <t>Z5-CyF_CCE11</t>
  </si>
  <si>
    <t xml:space="preserve">Accesorios De Material Plástico Para Tuberías; Tee De 3/4 Pvc Presion </t>
  </si>
  <si>
    <t>Z5-CyF_CCE12</t>
  </si>
  <si>
    <t xml:space="preserve">Accesorios De Material Plástico Para Tuberías;Adaptador Macho Alta Presion En Pvc Diametro 1/2" </t>
  </si>
  <si>
    <t>Z5-CyF_CCE13</t>
  </si>
  <si>
    <t xml:space="preserve">Accesorios De Material Plástico Para Tuberías;Adaptadores Machos 2.1/2" </t>
  </si>
  <si>
    <t>Z5-CyF_CCE14</t>
  </si>
  <si>
    <t xml:space="preserve">Accesorios De Material Plástico Para Tuberías;Adaptadores Machos 3" </t>
  </si>
  <si>
    <t>Z5-CyF_CCE15</t>
  </si>
  <si>
    <t xml:space="preserve">Accesorios De Material Plástico Para Tuberías;Adaptadores Machos 4" </t>
  </si>
  <si>
    <t>Z5-CyF_CCE16</t>
  </si>
  <si>
    <t xml:space="preserve">Accesorios De Material Plástico Para Tuberías;Codo 90°Tuberia Pvc Alta Presion 1/2" </t>
  </si>
  <si>
    <t>Z5-CyF_CCE17</t>
  </si>
  <si>
    <t xml:space="preserve">Accesorios De Material Plástico Para Tuberías;Codo De 3/4" Pvc Presion </t>
  </si>
  <si>
    <t>Z5-CyF_CCE18</t>
  </si>
  <si>
    <t xml:space="preserve">Accesorios De Material Plástico Para Tuberías;Codo Tuberia 90° Sanitaria 3 X 2 " </t>
  </si>
  <si>
    <t>Z5-CyF_CCE19</t>
  </si>
  <si>
    <t xml:space="preserve">Accesorios De Material Plástico Para Tuberías;Curvas Pvc De 2" Para Alta Presion </t>
  </si>
  <si>
    <t>Z5-CyF_CCE20</t>
  </si>
  <si>
    <t xml:space="preserve">Accesorios De Material Plástico Para Tuberías;Tee Pvc Pulgadas ½” </t>
  </si>
  <si>
    <t>Z5-CyF_CCE21</t>
  </si>
  <si>
    <t xml:space="preserve">Accesorios De Polivinilo Para Tubería Y Demás Materiales Plásticos; Semicodo 3/4" Pvc Presion </t>
  </si>
  <si>
    <t>Z5-CyF_CCE22</t>
  </si>
  <si>
    <t xml:space="preserve">Accesorios De Polivinilo Para Tubería Y Demás Materiales Plásticos; Union De 2.1/2" Rde 21 </t>
  </si>
  <si>
    <t>Z5-CyF_CCE23</t>
  </si>
  <si>
    <t xml:space="preserve">Accesorios De Polivinilo Para Tubería Y Demás Materiales Plásticos; Union De 4" Rde 21 </t>
  </si>
  <si>
    <t>Z5-CyF_CCE24</t>
  </si>
  <si>
    <t xml:space="preserve">Accesorios De Polivinilo Para Tubería Y Demás Materiales Plásticos; Union De 6" Rde 13,5 </t>
  </si>
  <si>
    <t>Z5-CyF_CCE25</t>
  </si>
  <si>
    <t xml:space="preserve">Accesorios De Polivinilo Para Tubería Y Demás Materiales Plásticos; Union De 6" Rde 21 </t>
  </si>
  <si>
    <t>Z5-CyF_CCE26</t>
  </si>
  <si>
    <t xml:space="preserve">Accesorios De Polivinilo Para Tubería Y Demás Materiales Plásticos; Union Sanitaria 2" </t>
  </si>
  <si>
    <t>Z5-CyF_CCE27</t>
  </si>
  <si>
    <t xml:space="preserve">Adaptador De Tubo Plástico Pvc 4" Hembra </t>
  </si>
  <si>
    <t>Z5-CyF_CCE28</t>
  </si>
  <si>
    <t xml:space="preserve">Adaptador De Tubo Plástico Pvc 4" Macho </t>
  </si>
  <si>
    <t>Z5-CyF_CCE29</t>
  </si>
  <si>
    <t xml:space="preserve">Adaptador De Tubo Plastico Pvc 1.1/4" Macho </t>
  </si>
  <si>
    <t>Z5-CyF_CCE30</t>
  </si>
  <si>
    <t xml:space="preserve">Adaptador Hembra Cpvc De 1/2" </t>
  </si>
  <si>
    <t>Z5-CyF_CCE31</t>
  </si>
  <si>
    <t xml:space="preserve">Adaptador Hembra De 1" Pvc Instalaciones Para El Transporte De Agua De Consumo A Presion. </t>
  </si>
  <si>
    <t>Z5-CyF_CCE32</t>
  </si>
  <si>
    <t xml:space="preserve">Adaptador Hembra De 2" Pvc Instalaciones Para El Transporte De Agua De Consumo A Presion. </t>
  </si>
  <si>
    <t>Z5-CyF_CCE33</t>
  </si>
  <si>
    <t xml:space="preserve">Adaptador Hembra En Pvc De 1.1/2" </t>
  </si>
  <si>
    <t>Z5-CyF_CCE34</t>
  </si>
  <si>
    <t xml:space="preserve">Adaptador Hembra En Pvc De 3" </t>
  </si>
  <si>
    <t>Z5-CyF_CCE35</t>
  </si>
  <si>
    <t xml:space="preserve">Adaptador Hembra En Pvc De 3/4" </t>
  </si>
  <si>
    <t>Z5-CyF_CCE36</t>
  </si>
  <si>
    <t xml:space="preserve">Adaptador Hembra Pvc 1/2 Este Adaptador A Presión De 1/2" - En Presentación Por Unidades. </t>
  </si>
  <si>
    <t>Z5-CyF_CCE37</t>
  </si>
  <si>
    <t xml:space="preserve">Adaptador Macho De 1.1/2" Pvc Instalaciones Para El Transporte De Agua De Consumo A Presion. </t>
  </si>
  <si>
    <t>Z5-CyF_CCE38</t>
  </si>
  <si>
    <t xml:space="preserve">Adaptador Macho De 1" Pvc Instalaciones Para El Transporte De Agua De Consumo A Presion. </t>
  </si>
  <si>
    <t>Z5-CyF_CCE39</t>
  </si>
  <si>
    <t xml:space="preserve">Adaptador Macho De 2.1/2" Pvc Instalaciones Para El Transporte De Agua De Consumo A Presion. </t>
  </si>
  <si>
    <t>Z5-CyF_CCE40</t>
  </si>
  <si>
    <t xml:space="preserve">Adaptador Macho De 2" Pvc Instalaciones Para El Transporte De Agua De Consumo A Presion. </t>
  </si>
  <si>
    <t>Z5-CyF_CCE41</t>
  </si>
  <si>
    <t xml:space="preserve">Adaptador Macho De 3/4" Pvc Instalaciones Para El Transporte De Agua De Consumo A Presion. </t>
  </si>
  <si>
    <t>Z5-CyF_CCE42</t>
  </si>
  <si>
    <t xml:space="preserve">Adaptador Macho De1/2" Pvc Instalaciones Para El Transporte De Agua De Consumo A Presion. </t>
  </si>
  <si>
    <t>Z5-CyF_CCE43</t>
  </si>
  <si>
    <t xml:space="preserve">Adaptador Macho En Pvc De 3" </t>
  </si>
  <si>
    <t>Z5-CyF_CCE50</t>
  </si>
  <si>
    <t xml:space="preserve">Adaptador Pvc Presión Hembra 2½" </t>
  </si>
  <si>
    <t>Z5-CyF_CCE51</t>
  </si>
  <si>
    <t xml:space="preserve">Adaptadores Presión Pvc Hembra 1.1/4" </t>
  </si>
  <si>
    <t>Z5-CyF_CCE57</t>
  </si>
  <si>
    <t xml:space="preserve">Anticorrosivo </t>
  </si>
  <si>
    <t>Z5-CyF_CCE60</t>
  </si>
  <si>
    <t xml:space="preserve">Anticorrosivo De Rápido Secado y Adherencia Sobre Metales Ferrosos Presentación 1/4 Galón </t>
  </si>
  <si>
    <t>Z5-CyF_CCE61</t>
  </si>
  <si>
    <t xml:space="preserve">Anticorrosivo De Rapido Secado Y Adherencia Sobre Metales Ferrosos, Colores Variados </t>
  </si>
  <si>
    <t>Z5-CyF_CCE67</t>
  </si>
  <si>
    <t xml:space="preserve">Arena Blanca De Rio Lavada: Para Construcción </t>
  </si>
  <si>
    <t>Z5-CyF_CCE74</t>
  </si>
  <si>
    <t xml:space="preserve">Arena De Peña Presentacion Bulto 40 Kilos </t>
  </si>
  <si>
    <t>Z5-CyF_CCE77</t>
  </si>
  <si>
    <t xml:space="preserve">Arena De Rio: Presentación Bulto Por 40 Kilos </t>
  </si>
  <si>
    <t>Z5-CyF_CCE80</t>
  </si>
  <si>
    <t xml:space="preserve">Arena Lavada X Bulto De 40 Kilos. </t>
  </si>
  <si>
    <t>Z5-CyF_CCE97</t>
  </si>
  <si>
    <t xml:space="preserve">Bisagra 3" Por 1/2". Par </t>
  </si>
  <si>
    <t>Z5-CyF_CCE98</t>
  </si>
  <si>
    <t xml:space="preserve">Bisagra 3/8 </t>
  </si>
  <si>
    <t>Z5-CyF_CCE99</t>
  </si>
  <si>
    <t xml:space="preserve">Bisagra 3X3" </t>
  </si>
  <si>
    <t>Z5-CyF_CCE100</t>
  </si>
  <si>
    <t xml:space="preserve">Bisagra Cobre Cabeza Redonda 1-1/2 Pulg: Accesorios Para Las Puertas. Presentación: Set De 2Und. </t>
  </si>
  <si>
    <t>Z5-CyF_CCE101</t>
  </si>
  <si>
    <t xml:space="preserve">Bisagra Cobre Cabeza Redonda 3 Pulg: Accesorios Para Las Puertas. Presentación: Set De 2Und. </t>
  </si>
  <si>
    <t>Z5-CyF_CCE102</t>
  </si>
  <si>
    <t xml:space="preserve">Bisagra Cobre Nudo Cabeza Plana 2-½" (Accesorios Puertas, Crobre) </t>
  </si>
  <si>
    <t>Z5-CyF_CCE103</t>
  </si>
  <si>
    <t xml:space="preserve">Bisagra Cobre Nudo Cabeza Plana 3" (Accesorios Puertas, Crobre) </t>
  </si>
  <si>
    <t>Z5-CyF_CCE104</t>
  </si>
  <si>
    <t xml:space="preserve">Bisagra Cobre Nudo Cabeza Plana 3-½" (Accesorios Puertas, Crobre) </t>
  </si>
  <si>
    <t>Z5-CyF_CCE105</t>
  </si>
  <si>
    <t xml:space="preserve">Bisagra Comun 2.1/2" Cobre *Par* </t>
  </si>
  <si>
    <t>Z5-CyF_CCE106</t>
  </si>
  <si>
    <t xml:space="preserve">Bisagra Común 3 1/2" cobre par </t>
  </si>
  <si>
    <t>Z5-CyF_CCE107</t>
  </si>
  <si>
    <t xml:space="preserve">Bisagra Común 3" cobre par </t>
  </si>
  <si>
    <t>Z5-CyF_CCE108</t>
  </si>
  <si>
    <t xml:space="preserve">Bisagra De Soldar Con Alas En Acero Inoxidable A-304 </t>
  </si>
  <si>
    <t>Z5-CyF_CCE109</t>
  </si>
  <si>
    <t xml:space="preserve">Bisagra Escondida Parche </t>
  </si>
  <si>
    <t>Z5-CyF_CCE110</t>
  </si>
  <si>
    <t xml:space="preserve">Bisagra Extralarga 5/8 </t>
  </si>
  <si>
    <t>Z5-CyF_CCE111</t>
  </si>
  <si>
    <t xml:space="preserve">Bisagra Golpe Pavonada 2 X 11/2 </t>
  </si>
  <si>
    <t>Z5-CyF_CCE112</t>
  </si>
  <si>
    <t xml:space="preserve">Bisagra Hidraulica Para Puerta Pivotante Con Caja Empotrada A Piso Tipo Speedy O Similar </t>
  </si>
  <si>
    <t>Z5-CyF_CCE113</t>
  </si>
  <si>
    <t xml:space="preserve">Bisagra Nudo Cob.2 * 2 </t>
  </si>
  <si>
    <t>Z5-CyF_CCE114</t>
  </si>
  <si>
    <t xml:space="preserve">Bisagra Omega 3" </t>
  </si>
  <si>
    <t>Z5-CyF_CCE115</t>
  </si>
  <si>
    <t xml:space="preserve">Bisagra Pistón 3/8" </t>
  </si>
  <si>
    <t>Z5-CyF_CCE116</t>
  </si>
  <si>
    <t xml:space="preserve">Bisagra Tipo Tipo Piano 1 1/2" </t>
  </si>
  <si>
    <t>Z5-CyF_CCE117</t>
  </si>
  <si>
    <t xml:space="preserve">Bisagra Tubular De 3/8" </t>
  </si>
  <si>
    <t>Z5-CyF_CCE118</t>
  </si>
  <si>
    <t xml:space="preserve">Bisagra Vaiven Para Muro 3" </t>
  </si>
  <si>
    <t>Z5-CyF_CCE119</t>
  </si>
  <si>
    <t xml:space="preserve">Bisagras 2" </t>
  </si>
  <si>
    <t>Z5-CyF_CCE120</t>
  </si>
  <si>
    <t xml:space="preserve">Bisagras Aluminio 3" </t>
  </si>
  <si>
    <t>Z5-CyF_CCE121</t>
  </si>
  <si>
    <t xml:space="preserve">Bisagras De 1 1/2Presentación Por Unidades. </t>
  </si>
  <si>
    <t>Z5-CyF_CCE122</t>
  </si>
  <si>
    <t xml:space="preserve">Bisagras Para Puerta De Dos Piezas Tipo Libro </t>
  </si>
  <si>
    <t>Z5-CyF_CCE124</t>
  </si>
  <si>
    <t xml:space="preserve">Bombillo 15 W Ahorrador Led </t>
  </si>
  <si>
    <t>Z5-CyF_CCE125</t>
  </si>
  <si>
    <t xml:space="preserve">Bombillo 200W 120V </t>
  </si>
  <si>
    <t>Z5-CyF_CCE126</t>
  </si>
  <si>
    <t xml:space="preserve">Bombillo 200W 220V Bombilla Incandescente De Rosca E27 </t>
  </si>
  <si>
    <t>Z5-CyF_CCE127</t>
  </si>
  <si>
    <t xml:space="preserve">Bombillo 20W Ahorrador Led </t>
  </si>
  <si>
    <t>Z5-CyF_CCE128</t>
  </si>
  <si>
    <t xml:space="preserve">Bombillo 45W Ahorrador Led </t>
  </si>
  <si>
    <t>Z5-CyF_CCE129</t>
  </si>
  <si>
    <t xml:space="preserve">Bombillo Ahorrador 20W </t>
  </si>
  <si>
    <t>Z5-CyF_CCE130</t>
  </si>
  <si>
    <t xml:space="preserve">Bombillo Ahorrador 42W </t>
  </si>
  <si>
    <t>Z5-CyF_CCE131</t>
  </si>
  <si>
    <t xml:space="preserve">Bombillo Ahorrador 45W. </t>
  </si>
  <si>
    <t>Z5-CyF_CCE132</t>
  </si>
  <si>
    <t xml:space="preserve">Bombillo Ahorrador De 27W 3 </t>
  </si>
  <si>
    <t>Z5-CyF_CCE133</t>
  </si>
  <si>
    <t xml:space="preserve">Bombillo Ahorrador Espiral 30W </t>
  </si>
  <si>
    <t>Z5-CyF_CCE134</t>
  </si>
  <si>
    <t xml:space="preserve">Bombillo Ahorrador Espiral 65W </t>
  </si>
  <si>
    <t>Z5-CyF_CCE135</t>
  </si>
  <si>
    <t xml:space="preserve">Bombillo Ahorrador Espiral Media De 20 W Luz Blanca Vida Util 8000 Horas aproximadamente. </t>
  </si>
  <si>
    <t>Z5-CyF_CCE136</t>
  </si>
  <si>
    <t xml:space="preserve">Bombillo Ahorrador Espiral Media De 45 W Luz Blanca Vida Util 8000 Horas aproximadamente </t>
  </si>
  <si>
    <t>Z5-CyF_CCE137</t>
  </si>
  <si>
    <t xml:space="preserve">Bombillo Ahorrador X Unidad 65W Forma De Bombillo Espiral Luz Fria </t>
  </si>
  <si>
    <t>Z5-CyF_CCE138</t>
  </si>
  <si>
    <t xml:space="preserve">Bombillo De 11 W A 110 - 120 Voltios Ahorrador </t>
  </si>
  <si>
    <t>Z5-CyF_CCE139</t>
  </si>
  <si>
    <t xml:space="preserve">Bombillo De Led 20W E27 1700 Lúmenes Luz Fría </t>
  </si>
  <si>
    <t>Z5-CyF_CCE140</t>
  </si>
  <si>
    <t xml:space="preserve">Bombillo De Led 9W Ahorro De Energia </t>
  </si>
  <si>
    <t>Z5-CyF_CCE141</t>
  </si>
  <si>
    <t xml:space="preserve">Bombillo Dicroico Led 5 W </t>
  </si>
  <si>
    <t>Z5-CyF_CCE142</t>
  </si>
  <si>
    <t xml:space="preserve">Bombillo Led 10W </t>
  </si>
  <si>
    <t>Z5-CyF_CCE143</t>
  </si>
  <si>
    <t xml:space="preserve">Bombillo Led 11 W </t>
  </si>
  <si>
    <t>Z5-CyF_CCE144</t>
  </si>
  <si>
    <t xml:space="preserve">Bombillo Led 20W Espiral 120V Luz Dia </t>
  </si>
  <si>
    <t>Z5-CyF_CCE145</t>
  </si>
  <si>
    <t xml:space="preserve">Bombillo Led 30 W </t>
  </si>
  <si>
    <t>Z5-CyF_CCE146</t>
  </si>
  <si>
    <t xml:space="preserve">Bombillo Led 65W 4224Lm 120V 60 Hz 8000 Hr. Luz Dia </t>
  </si>
  <si>
    <t>Z5-CyF_CCE147</t>
  </si>
  <si>
    <t xml:space="preserve">Bombillo Led 7W Espiral 120V Luz Dia </t>
  </si>
  <si>
    <t>Z5-CyF_CCE148</t>
  </si>
  <si>
    <t xml:space="preserve">Bombillo Led 806 Lúmenes 9.5W Rosca Luz Blanca </t>
  </si>
  <si>
    <t>Z5-CyF_CCE149</t>
  </si>
  <si>
    <t xml:space="preserve">Bombillo Led De 10,5 W </t>
  </si>
  <si>
    <t>Z5-CyF_CCE150</t>
  </si>
  <si>
    <t xml:space="preserve">Bombillo Led De 14 W </t>
  </si>
  <si>
    <t>Z5-CyF_CCE151</t>
  </si>
  <si>
    <t xml:space="preserve">Bombillo Led De 15 W </t>
  </si>
  <si>
    <t>Z5-CyF_CCE152</t>
  </si>
  <si>
    <t xml:space="preserve">Bombillo Led De 18 W </t>
  </si>
  <si>
    <t>Z5-CyF_CCE153</t>
  </si>
  <si>
    <t xml:space="preserve">Bombillo Led De 20 W </t>
  </si>
  <si>
    <t>Z5-CyF_CCE154</t>
  </si>
  <si>
    <t xml:space="preserve">Bombillo Led De 20 W Luz Blanca </t>
  </si>
  <si>
    <t>Z5-CyF_CCE155</t>
  </si>
  <si>
    <t xml:space="preserve">Bombillo Led De 30 W </t>
  </si>
  <si>
    <t>Z5-CyF_CCE156</t>
  </si>
  <si>
    <t xml:space="preserve">Bombillo Led De 30 W Luz Blanca </t>
  </si>
  <si>
    <t>Z5-CyF_CCE157</t>
  </si>
  <si>
    <t xml:space="preserve">Bombillo Led De 40 W </t>
  </si>
  <si>
    <t>Z5-CyF_CCE158</t>
  </si>
  <si>
    <t xml:space="preserve">Bombillo Led De 40 W Luz Blanca </t>
  </si>
  <si>
    <t>Z5-CyF_CCE159</t>
  </si>
  <si>
    <t xml:space="preserve">Bombillo Led De 6 W </t>
  </si>
  <si>
    <t>Z5-CyF_CCE160</t>
  </si>
  <si>
    <t xml:space="preserve">Bombillo Led De 8.5 W </t>
  </si>
  <si>
    <t>Z5-CyF_CCE161</t>
  </si>
  <si>
    <t xml:space="preserve">Bombillo Led Estándar 6W Rosca E27 15000 Horas De Vida Útil Luz Cálida. Voltaje 110-120 Voltios </t>
  </si>
  <si>
    <t>Z5-CyF_CCE162</t>
  </si>
  <si>
    <t xml:space="preserve">Bombillo Led Estándar 6W, 15000 Horas De Vida Útil Luz Blanca </t>
  </si>
  <si>
    <t>Z5-CyF_CCE163</t>
  </si>
  <si>
    <t xml:space="preserve">Bombillo Led Gu10 Con Socket Luz Blanca </t>
  </si>
  <si>
    <t>Z5-CyF_CCE164</t>
  </si>
  <si>
    <t xml:space="preserve">Bombillo Led Par 30 Luz 3500K Dimerizable </t>
  </si>
  <si>
    <t>Z5-CyF_CCE165</t>
  </si>
  <si>
    <t xml:space="preserve">Bombillo Led Tipo Vela Rosca E14 Luz Blanca, Color Blanco </t>
  </si>
  <si>
    <t>Z5-CyF_CCE166</t>
  </si>
  <si>
    <t xml:space="preserve">Bombillo Luz Led 10 W Gu 10 Con Socket </t>
  </si>
  <si>
    <t>Z5-CyF_CCE167</t>
  </si>
  <si>
    <t xml:space="preserve">Bombillo Tipo Vela Transparente </t>
  </si>
  <si>
    <t>Z5-CyF_CCE187</t>
  </si>
  <si>
    <t xml:space="preserve">Breaker Eléctrico De 20 Amperios Unipolar. Presentación: Unidad. </t>
  </si>
  <si>
    <t>Z5-CyF_CCE188</t>
  </si>
  <si>
    <t xml:space="preserve">Breaker Eléctrico De 30 Amperios Unipolar. Presentación: Unidad. </t>
  </si>
  <si>
    <t>Z5-CyF_CCE189</t>
  </si>
  <si>
    <t xml:space="preserve">Breaker Eléctrico De 50 Amp. Presentación: Unidad. </t>
  </si>
  <si>
    <t>Z5-CyF_CCE190</t>
  </si>
  <si>
    <t xml:space="preserve">Breaker Eléctrico Industrial De 100 A 125 Amperios, 3 Polos. Presentación: Unidad. </t>
  </si>
  <si>
    <t>Z5-CyF_CCE191</t>
  </si>
  <si>
    <t xml:space="preserve">Breaker Eléctrico Industriales De 20 Amperios Abb. Presentación: Unidad. </t>
  </si>
  <si>
    <t>Z5-CyF_CCE192</t>
  </si>
  <si>
    <t xml:space="preserve">Breaker Industriales De 30 Amperios </t>
  </si>
  <si>
    <t>Z5-CyF_CCE193</t>
  </si>
  <si>
    <t xml:space="preserve">Breaker Industriales De 50 Amperios </t>
  </si>
  <si>
    <t>Z5-CyF_CCE215</t>
  </si>
  <si>
    <t xml:space="preserve">Brocha 1 1/2" </t>
  </si>
  <si>
    <t>Z5-CyF_CCE216</t>
  </si>
  <si>
    <t xml:space="preserve">Brocha 1" </t>
  </si>
  <si>
    <t>Z5-CyF_CCE224</t>
  </si>
  <si>
    <t xml:space="preserve">Brocha 4" </t>
  </si>
  <si>
    <t>Z5-CyF_CCE229</t>
  </si>
  <si>
    <t xml:space="preserve">Brocha Cerda Mona Profesional De 2" Mango De Madera 1Cm Grosor Por 3Cm De Espesor </t>
  </si>
  <si>
    <t>Z5-CyF_CCE230</t>
  </si>
  <si>
    <t xml:space="preserve">Brocha Cerda Mona Profesional De 3" Mango De Pasta 1Cm Grosor Por 3Cm De Espesor </t>
  </si>
  <si>
    <t>Z5-CyF_CCE231</t>
  </si>
  <si>
    <t xml:space="preserve">Brocha Cerda Mona Profesional De 4" Mango De Pasta </t>
  </si>
  <si>
    <t>Z5-CyF_CCE232</t>
  </si>
  <si>
    <t xml:space="preserve">Brocha Cerda Mona Profesional De 5" Mango De Pasta 1Cm Grosor Por 3Cm De Espesor </t>
  </si>
  <si>
    <t>Z5-CyF_CCE255</t>
  </si>
  <si>
    <t xml:space="preserve">Bulto Cemento Gris Prsentacion 25 Kg </t>
  </si>
  <si>
    <t>Z5-CyF_CCE257</t>
  </si>
  <si>
    <t xml:space="preserve">Bulto Yeso Blanco Bulto X 25Kg </t>
  </si>
  <si>
    <t>Z5-CyF_CCE270</t>
  </si>
  <si>
    <t xml:space="preserve">Caja Pvc 2400 Sistema Electrico </t>
  </si>
  <si>
    <t>Z5-CyF_CCE271</t>
  </si>
  <si>
    <t xml:space="preserve">Caja Pvc 5800 Sistema Electrico </t>
  </si>
  <si>
    <t>Z5-CyF_CCE274</t>
  </si>
  <si>
    <t xml:space="preserve">Cal (Kilos) </t>
  </si>
  <si>
    <t>Z5-CyF_CCE275</t>
  </si>
  <si>
    <t xml:space="preserve">Cal Dolomita (Cao 32% Mgo 17%) </t>
  </si>
  <si>
    <t>Z5-CyF_CCE276</t>
  </si>
  <si>
    <t xml:space="preserve">Cal Hidratada </t>
  </si>
  <si>
    <t>Z5-CyF_CCE277</t>
  </si>
  <si>
    <t xml:space="preserve">Cal Hidratada Bulto X 10 Kg </t>
  </si>
  <si>
    <t>Z5-CyF_CCE278</t>
  </si>
  <si>
    <t xml:space="preserve">Cal Viva X 10 Kg </t>
  </si>
  <si>
    <t>Z5-CyF_CCE279</t>
  </si>
  <si>
    <t xml:space="preserve">Cal Viva X 25 Kilos </t>
  </si>
  <si>
    <t>Z5-CyF_CCE280</t>
  </si>
  <si>
    <t xml:space="preserve">Cal Viva, Presentación De 40 Kg. </t>
  </si>
  <si>
    <t>Z5-CyF_CCE288</t>
  </si>
  <si>
    <t xml:space="preserve">Canaleta Para Lamina Drywall 0.85 Mm Paral Fc 140*41.2 X 2.44 Mt </t>
  </si>
  <si>
    <t>Z5-CyF_CCE290</t>
  </si>
  <si>
    <t xml:space="preserve">Canaleta Plastica 40Mm X25Mm Para Cable X2 Metros De Larga Adhesiva </t>
  </si>
  <si>
    <t>Z5-CyF_CCE291</t>
  </si>
  <si>
    <t xml:space="preserve">Canaleta Plastica Blanca 100X45 </t>
  </si>
  <si>
    <t>Z5-CyF_CCE294</t>
  </si>
  <si>
    <t xml:space="preserve">Canaleta Plastica Con Adhesivo Azul 30 Mm X 10Mm: En Pvc, 30Mm*10Mm, Incluye Cinta Adhesiva Azul </t>
  </si>
  <si>
    <t>Z5-CyF_CCE299</t>
  </si>
  <si>
    <t xml:space="preserve">Candado #870 Candado De Alta Seguridad Acero Templado X 70 Mm. </t>
  </si>
  <si>
    <t>Z5-CyF_CCE300</t>
  </si>
  <si>
    <t xml:space="preserve">Candado 30 Mm Tipo Industrial Protección Intemperie </t>
  </si>
  <si>
    <t>Z5-CyF_CCE301</t>
  </si>
  <si>
    <t xml:space="preserve">Candado 50 Mm Tipo Industrial Protección Intemperie </t>
  </si>
  <si>
    <t>Z5-CyF_CCE302</t>
  </si>
  <si>
    <t xml:space="preserve">Candado 60 Mm Tipo Industrial Protección Intemperie </t>
  </si>
  <si>
    <t>Z5-CyF_CCE325</t>
  </si>
  <si>
    <t xml:space="preserve">Candados;Candado Blindado 60Mm - (En Acero Endurecido, Metálico De 6,0Cm Ancho Aprox) </t>
  </si>
  <si>
    <t>Z5-CyF_CCE335</t>
  </si>
  <si>
    <t xml:space="preserve">Cemento Blanco 40Kg - (De Uso General Para Construcción) </t>
  </si>
  <si>
    <t>Z5-CyF_CCE339</t>
  </si>
  <si>
    <t xml:space="preserve">Cemento Gris 50Kl - (De Uso General Para Construcción) </t>
  </si>
  <si>
    <t>Z5-CyF_CCE344</t>
  </si>
  <si>
    <t xml:space="preserve">Cerradura 396-Rs Izquierda - (De Sobreponer, Para Uso En Entradas Principales) </t>
  </si>
  <si>
    <t>Z5-CyF_CCE353</t>
  </si>
  <si>
    <t xml:space="preserve">Cerradura Cerrojo Llave Volteador - </t>
  </si>
  <si>
    <t>Z5-CyF_CCE373</t>
  </si>
  <si>
    <t xml:space="preserve">Chapa Cerrojo Seguridad 170 1/4 Llave Punto Cromada. Presentacion Por Unidades </t>
  </si>
  <si>
    <t>Z5-CyF_CCE374</t>
  </si>
  <si>
    <t xml:space="preserve">Chapa Cilíndrica 747 </t>
  </si>
  <si>
    <t>Z5-CyF_CCE375</t>
  </si>
  <si>
    <t xml:space="preserve">Chapa De Poma 5304 O Similares Cerradura Con Mecanismo Cilíndrico Función Para Entrada (Con Llave) </t>
  </si>
  <si>
    <t>Z5-CyF_CCE376</t>
  </si>
  <si>
    <t xml:space="preserve">Chapa De Poma 5316 O Similares Cerradura Con Mecanismo Cilíndrico Función Para Entrada (Con Llave) </t>
  </si>
  <si>
    <t>Z5-CyF_CCE377</t>
  </si>
  <si>
    <t xml:space="preserve">Chapa De Seguridad Para Puerta </t>
  </si>
  <si>
    <t>Z5-CyF_CCE394</t>
  </si>
  <si>
    <t xml:space="preserve">Cinta Aislante 3M Super X 20M </t>
  </si>
  <si>
    <t>Z5-CyF_CCE405</t>
  </si>
  <si>
    <t xml:space="preserve">Cinta Antideslizante 2" 5 Mt Fotoluminiscente </t>
  </si>
  <si>
    <t>Z5-CyF_CCE409</t>
  </si>
  <si>
    <t xml:space="preserve">Cinta De Demarcacion * 10 M. </t>
  </si>
  <si>
    <t>Z5-CyF_CCE411</t>
  </si>
  <si>
    <t xml:space="preserve">Cinta De Enmascarar 2Pulg X 40Mt. Presentación: Rollo De 2" X 40Mt </t>
  </si>
  <si>
    <t>Z5-CyF_CCE419</t>
  </si>
  <si>
    <t xml:space="preserve">Cinta De Señalizacion Peligro No Pase X 100M </t>
  </si>
  <si>
    <t>Z5-CyF_CCE422</t>
  </si>
  <si>
    <t xml:space="preserve">Cinta En Malla Para Drywall 60 Metros Cuadrado </t>
  </si>
  <si>
    <t>Z5-CyF_CCE437</t>
  </si>
  <si>
    <t xml:space="preserve">Cinta Teflon 3/4 X 10 M Rollo X10M </t>
  </si>
  <si>
    <t>Z5-CyF_CCE440</t>
  </si>
  <si>
    <t xml:space="preserve">Cinta Teflón De 1/2” Rollo X 15 Mt Para Uso De Plomería </t>
  </si>
  <si>
    <t>Z5-CyF_CCE443</t>
  </si>
  <si>
    <t xml:space="preserve">Clavija Con Polo A Tierra Pvc - Presentación Por Unidades. </t>
  </si>
  <si>
    <t>Z5-CyF_CCE454</t>
  </si>
  <si>
    <t xml:space="preserve">Clavos Y Puntillas De Hierro O Acero; Puntilla De 1" Sin Cabeza 500 Gms </t>
  </si>
  <si>
    <t>Z5-CyF_CCE455</t>
  </si>
  <si>
    <t xml:space="preserve">Clavos Y Puntillas De Hierro O Acero; Puntilla De 2" ½ </t>
  </si>
  <si>
    <t>Z5-CyF_CCE456</t>
  </si>
  <si>
    <t xml:space="preserve">Clavos Y Puntillas De Hierro O Acero; Puntilla En Acero Lisa De 2" Con Cabeza Caja X Libra </t>
  </si>
  <si>
    <t>Z5-CyF_CCE458</t>
  </si>
  <si>
    <t xml:space="preserve">Clavos Y Puntillas De Hierro O Acero; Puntilla Redonda Sin Cabeza 2 Pulgadas Calibre 14 X 500 G </t>
  </si>
  <si>
    <t>Z5-CyF_CCE465</t>
  </si>
  <si>
    <t xml:space="preserve">Codo 45° Para Bajante Tradicional (Bajante Tradicional Seccion 6,5X6,2 Cm) </t>
  </si>
  <si>
    <t>Z5-CyF_CCE466</t>
  </si>
  <si>
    <t xml:space="preserve">Codo 45° Tuberia Pvc Alta Presion 1 1/2" </t>
  </si>
  <si>
    <t>Z5-CyF_CCE467</t>
  </si>
  <si>
    <t xml:space="preserve">Codo 45° Tuberia Pvc Alta Presion 1" </t>
  </si>
  <si>
    <t>Z5-CyF_CCE468</t>
  </si>
  <si>
    <t xml:space="preserve">Codo 45° Tuberia Pvc Alta Presion 1/2" </t>
  </si>
  <si>
    <t>Z5-CyF_CCE469</t>
  </si>
  <si>
    <t xml:space="preserve">Codo 45° Tuberia Pvc Alta Presion 2" </t>
  </si>
  <si>
    <t>Z5-CyF_CCE470</t>
  </si>
  <si>
    <t xml:space="preserve">Codo 45° Tuberia Pvc Alta Presion 3" </t>
  </si>
  <si>
    <t>Z5-CyF_CCE471</t>
  </si>
  <si>
    <t xml:space="preserve">Codo 45° Tuberia Pvc Alta Presion 3/4" </t>
  </si>
  <si>
    <t>Z5-CyF_CCE472</t>
  </si>
  <si>
    <t xml:space="preserve">Codo 45° Tuberia Pvc Alta Presion 4" </t>
  </si>
  <si>
    <t>Z5-CyF_CCE473</t>
  </si>
  <si>
    <t xml:space="preserve">Codo 90° Tuberia Sanitaria De 3" </t>
  </si>
  <si>
    <t>Z5-CyF_CCE474</t>
  </si>
  <si>
    <t xml:space="preserve">Codo 90° 6" Acero Galvanizado Agua </t>
  </si>
  <si>
    <t>Z5-CyF_CCE475</t>
  </si>
  <si>
    <t xml:space="preserve">Codo 90° 8" Pvc P </t>
  </si>
  <si>
    <t>Z5-CyF_CCE476</t>
  </si>
  <si>
    <t xml:space="preserve">Codo 90° Acero Galvanizado - 1 1/4'' </t>
  </si>
  <si>
    <t>Z5-CyF_CCE477</t>
  </si>
  <si>
    <t xml:space="preserve">Codo 90° Acero Galvanizado - 1/2'' </t>
  </si>
  <si>
    <t>Z5-CyF_CCE478</t>
  </si>
  <si>
    <t xml:space="preserve">Codo 90° Acero Galvanizado - 3/4'' </t>
  </si>
  <si>
    <t>Z5-CyF_CCE479</t>
  </si>
  <si>
    <t xml:space="preserve">Codo 90° Acero Galvanizado Presion 4" - Calibre 40 Astm A53 - Tipo Colmena O .. 18Cm </t>
  </si>
  <si>
    <t>Z5-CyF_CCE488</t>
  </si>
  <si>
    <t xml:space="preserve">Codo 90° Presion Pvc - 1'' </t>
  </si>
  <si>
    <t>Z5-CyF_CCE489</t>
  </si>
  <si>
    <t xml:space="preserve">Codo 90° Presion Pvc - 1 1/2" </t>
  </si>
  <si>
    <t>Z5-CyF_CCE490</t>
  </si>
  <si>
    <t xml:space="preserve">Codo 90° Presion Pvc - 1 1/4" </t>
  </si>
  <si>
    <t>Z5-CyF_CCE491</t>
  </si>
  <si>
    <t xml:space="preserve">Codo 90° Presion Pvc - 1/2'' </t>
  </si>
  <si>
    <t>Z5-CyF_CCE492</t>
  </si>
  <si>
    <t xml:space="preserve">Codo 90° Presion Pvc - 2" </t>
  </si>
  <si>
    <t>Z5-CyF_CCE493</t>
  </si>
  <si>
    <t xml:space="preserve">Codo 90° Presion Pvc - 3" </t>
  </si>
  <si>
    <t>Z5-CyF_CCE494</t>
  </si>
  <si>
    <t xml:space="preserve">Codo 90° Presion Pvc - 3/4'' </t>
  </si>
  <si>
    <t>Z5-CyF_CCE495</t>
  </si>
  <si>
    <t xml:space="preserve">Codo 90° Presion Pvc - 4" </t>
  </si>
  <si>
    <t>Z5-CyF_CCE540</t>
  </si>
  <si>
    <t xml:space="preserve">Codo Sanitario En Pvc 90 X 1" C X C - (Accesorios Para Sanitario) </t>
  </si>
  <si>
    <t>Z5-CyF_CCE541</t>
  </si>
  <si>
    <t xml:space="preserve">Codo Sanitario En Pvc 90 X 2" C X C - (Accesorios Para Sanitario) </t>
  </si>
  <si>
    <t>Z5-CyF_CCE542</t>
  </si>
  <si>
    <t xml:space="preserve">Codo Sanitario En Pvc 90 X 3" C X C - (Accesorios Para Sanitario) </t>
  </si>
  <si>
    <t>Z5-CyF_CCE543</t>
  </si>
  <si>
    <t xml:space="preserve">Codo Sanitario En Pvc 90 X 4" C X C - (Accesorios Para Sanitario) </t>
  </si>
  <si>
    <t>Z5-CyF_CCE544</t>
  </si>
  <si>
    <t xml:space="preserve">Codo Sanitario En Pvc 90 X 6" C X C - (Accesorios Para Sanitario) </t>
  </si>
  <si>
    <t>Z5-CyF_CCE545</t>
  </si>
  <si>
    <t xml:space="preserve">Codo Tuberia 90° Sanitaria 3 X 2 " </t>
  </si>
  <si>
    <t>Z5-CyF_CCE564</t>
  </si>
  <si>
    <t xml:space="preserve">Cuñete Pintura Diluible Con Agua Tipo 2 Buen Cubrimiento Cuñete Color Blanco X 5 Galones </t>
  </si>
  <si>
    <t>Z5-CyF_CCE568</t>
  </si>
  <si>
    <t xml:space="preserve">Cuñete Pintura Reflectiva Tipo Trafico Blanco 5 Galones </t>
  </si>
  <si>
    <t>Z5-CyF_CCE578</t>
  </si>
  <si>
    <t xml:space="preserve">Disco Corte Pulidora De 7".Material: Acero. 100% Granos Firmes Para Mayor Rendimiento De 7" </t>
  </si>
  <si>
    <t>Z5-CyF_CCE585</t>
  </si>
  <si>
    <t xml:space="preserve">Disolvente De Pintura-Thinner X Galón </t>
  </si>
  <si>
    <t>Z5-CyF_CCE588</t>
  </si>
  <si>
    <t xml:space="preserve">Esmaltes De Uso General; Pintura Exterior Para Tejas Techos En General, Un Galon </t>
  </si>
  <si>
    <t>Z5-CyF_CCE589</t>
  </si>
  <si>
    <t xml:space="preserve">espátula 2" </t>
  </si>
  <si>
    <t>Z5-CyF_CCE591</t>
  </si>
  <si>
    <t xml:space="preserve">espátula 5" </t>
  </si>
  <si>
    <t>Z5-CyF_CCE598</t>
  </si>
  <si>
    <t xml:space="preserve">espátula M/Pl 4" </t>
  </si>
  <si>
    <t>Z5-CyF_CCE630</t>
  </si>
  <si>
    <t xml:space="preserve">Gravilla * Bulto 40 Kg * </t>
  </si>
  <si>
    <t>Z5-CyF_CCE631</t>
  </si>
  <si>
    <t xml:space="preserve">Gravilla De 1/2" Triturado </t>
  </si>
  <si>
    <t>Z5-CyF_CCE640</t>
  </si>
  <si>
    <t xml:space="preserve">Hoja De Segueta Bimetálica </t>
  </si>
  <si>
    <t>Z5-CyF_CCE659</t>
  </si>
  <si>
    <t xml:space="preserve">Impermeabilizante Base De Agua Siliconado Color Trasparente Para Cubiertas Y Terrazas. X Galón </t>
  </si>
  <si>
    <t>Z5-CyF_CCE664</t>
  </si>
  <si>
    <t xml:space="preserve">Inmunizante Maderas </t>
  </si>
  <si>
    <t>Z5-CyF_CCE678</t>
  </si>
  <si>
    <t xml:space="preserve">Laca Para Madera </t>
  </si>
  <si>
    <t>Z5-CyF_CCE680</t>
  </si>
  <si>
    <t xml:space="preserve">Laca Semimate Catalizada Para Madera Galón </t>
  </si>
  <si>
    <t>Z5-CyF_CCE720</t>
  </si>
  <si>
    <t xml:space="preserve">Lamina Pvc Blanco Para Cielo Razo Con Dimensiones De 18 Cm De Ancho X 5.8 Mt De Largo </t>
  </si>
  <si>
    <t>Z5-CyF_CCE721</t>
  </si>
  <si>
    <t xml:space="preserve">Lamina Pvc Perfil Cielo Raso Color Blanco Marfil </t>
  </si>
  <si>
    <t>Z5-CyF_CCE722</t>
  </si>
  <si>
    <t xml:space="preserve">Laminas Dmf De 15 Mm Enchapado Blanco X Mts2 </t>
  </si>
  <si>
    <t>Z5-CyF_CCE724</t>
  </si>
  <si>
    <t xml:space="preserve">Lija De Agua - Grano #100 </t>
  </si>
  <si>
    <t>Z5-CyF_CCE751</t>
  </si>
  <si>
    <t xml:space="preserve">Limpiador Liquido Pvc 1/4 </t>
  </si>
  <si>
    <t>Z5-CyF_CCE770</t>
  </si>
  <si>
    <t xml:space="preserve">Marco De Segueta Fijo </t>
  </si>
  <si>
    <t>Z5-CyF_CCE772</t>
  </si>
  <si>
    <t xml:space="preserve">Martillo 16 Oz Mango Madera </t>
  </si>
  <si>
    <t>Z5-CyF_CCE776</t>
  </si>
  <si>
    <t xml:space="preserve">Masilla Para Juntas En Placas De Drywall Cuñete </t>
  </si>
  <si>
    <t>Z5-CyF_CCE785</t>
  </si>
  <si>
    <t xml:space="preserve">Material Plástico Para Tuberías, Unión Deslizable Presión 1" </t>
  </si>
  <si>
    <t>Z5-CyF_CCE786</t>
  </si>
  <si>
    <t xml:space="preserve">Material Plástico Para Tuberías, Unión Deslizable Presión 2" </t>
  </si>
  <si>
    <t>Z5-CyF_CCE792</t>
  </si>
  <si>
    <t xml:space="preserve">Nylon 1,5Mm X 100M </t>
  </si>
  <si>
    <t>Z5-CyF_CCE794</t>
  </si>
  <si>
    <t xml:space="preserve">P. Francesa--X (Puerta Lisa En Pvc . Marco En Pvc) </t>
  </si>
  <si>
    <t>Z5-CyF_CCE796</t>
  </si>
  <si>
    <t xml:space="preserve">Pala Cuadrada N°2 Con Cabo: Herramientas De Mango Largo, Punta Cuadrada. Presentación: Unidad. </t>
  </si>
  <si>
    <t>Z5-CyF_CCE801</t>
  </si>
  <si>
    <t xml:space="preserve">Palustre 8 Pulg Mango Madera: Herramienta Para Uso Manual En La Construcción. Presentaicón: Unidad. </t>
  </si>
  <si>
    <t>Z5-CyF_CCE808</t>
  </si>
  <si>
    <t xml:space="preserve">Pegante De Madera A Base De Cloropeno. Tapiceria Entre Otros De Carpinteria X Galon </t>
  </si>
  <si>
    <t>Z5-CyF_CCE809</t>
  </si>
  <si>
    <t xml:space="preserve">Pegante Para Enchape Y Baldosas Cerámicas X 25 Kilos </t>
  </si>
  <si>
    <t>Z5-CyF_CCE842</t>
  </si>
  <si>
    <t xml:space="preserve">Pica Para Construccion </t>
  </si>
  <si>
    <t>Z5-CyF_CCE845</t>
  </si>
  <si>
    <t xml:space="preserve">Pintura Acrilica Diluible Con Agua Tipo 1 - Cuñete </t>
  </si>
  <si>
    <t>Z5-CyF_CCE874</t>
  </si>
  <si>
    <t xml:space="preserve">Pintura Bituminosa </t>
  </si>
  <si>
    <t>Z5-CyF_CCE878</t>
  </si>
  <si>
    <t xml:space="preserve">Pintura Con Base Asfáltica De Acabado Tipo Aluminio Presentacion En Caneca Peso: 16 Kg </t>
  </si>
  <si>
    <t>Z5-CyF_CCE885</t>
  </si>
  <si>
    <t xml:space="preserve">Pintura Diluible Con Agua Tipo 2 - Cuñete </t>
  </si>
  <si>
    <t>Z5-CyF_CCE889</t>
  </si>
  <si>
    <t xml:space="preserve">Pintura Ecológica Tipo I, Para Interior, Color Blanco X Galon </t>
  </si>
  <si>
    <t>Z5-CyF_CCE896</t>
  </si>
  <si>
    <t xml:space="preserve">Pintura En Vinilo Tipo Koraza Doble Vida, - Galon </t>
  </si>
  <si>
    <t>Z5-CyF_CCE897</t>
  </si>
  <si>
    <t xml:space="preserve">Pintura Epoxica Antibacterial Tipo 1 Color Blanco </t>
  </si>
  <si>
    <t>Z5-CyF_CCE904</t>
  </si>
  <si>
    <t xml:space="preserve">Pintura Esmalte Mate </t>
  </si>
  <si>
    <t>Z5-CyF_CCE916</t>
  </si>
  <si>
    <t xml:space="preserve">Pintura Reflectiva Tipo Trafico Cualquier Color X Galón </t>
  </si>
  <si>
    <t>Z5-CyF_CCE938</t>
  </si>
  <si>
    <t xml:space="preserve">Pintura Vinilo Tipo 1, Color Blanco Mate Para Interiores X Cuñete </t>
  </si>
  <si>
    <t>Z5-CyF_CCE1044</t>
  </si>
  <si>
    <t xml:space="preserve">Rejilla Metálica Para Sifon De 2” </t>
  </si>
  <si>
    <t>Z5-CyF_CCE1045</t>
  </si>
  <si>
    <t xml:space="preserve">Rejilla Metálica Para Sifon De 3” </t>
  </si>
  <si>
    <t>Z5-CyF_CCE1046</t>
  </si>
  <si>
    <t xml:space="preserve">Rejilla Metálica Para Sifon De 4” </t>
  </si>
  <si>
    <t>Z5-CyF_CCE1072</t>
  </si>
  <si>
    <t xml:space="preserve">Sellador Lijable </t>
  </si>
  <si>
    <t>Z5-CyF_CCE1096</t>
  </si>
  <si>
    <t xml:space="preserve">Silicona Pegadit 70 Ml </t>
  </si>
  <si>
    <t>Z5-CyF_CCE1100</t>
  </si>
  <si>
    <t xml:space="preserve">T De Presión En Pvc De 1 1/2" </t>
  </si>
  <si>
    <t>Z5-CyF_CCE1101</t>
  </si>
  <si>
    <t xml:space="preserve">T De Presión En Pvc De 1" </t>
  </si>
  <si>
    <t>Z5-CyF_CCE1102</t>
  </si>
  <si>
    <t xml:space="preserve">T De Presión En Pvc De 1/2 </t>
  </si>
  <si>
    <t>Z5-CyF_CCE1103</t>
  </si>
  <si>
    <t xml:space="preserve">T De Presión En Pvc De 2" </t>
  </si>
  <si>
    <t>Z5-CyF_CCE1244</t>
  </si>
  <si>
    <t xml:space="preserve">Tornillo Aglomerado Negro De 3" </t>
  </si>
  <si>
    <t>Z5-CyF_CCE1245</t>
  </si>
  <si>
    <t xml:space="preserve">Tornillo Aglomerado Negro De 3/4" </t>
  </si>
  <si>
    <t>Z5-CyF_CCE1248</t>
  </si>
  <si>
    <t xml:space="preserve">Tornillo Auto Perforante 1 1/2 - Presentación Por Unidades. </t>
  </si>
  <si>
    <t>Z5-CyF_CCE1249</t>
  </si>
  <si>
    <t xml:space="preserve">Tornillo Auto Perforante De 1'' </t>
  </si>
  <si>
    <t>Z5-CyF_CCE1255</t>
  </si>
  <si>
    <t xml:space="preserve">Tornillo Auto Prfonarante 3/4 No 8 </t>
  </si>
  <si>
    <t>Z5-CyF_CCE1258</t>
  </si>
  <si>
    <t xml:space="preserve">Tornillo Autoperforante 1" Con Cabeza De Lenteja X 100 </t>
  </si>
  <si>
    <t>Z5-CyF_CCE1259</t>
  </si>
  <si>
    <t xml:space="preserve">Tornillo Autoperforante 1/2" Con Cabeza De Lenteja </t>
  </si>
  <si>
    <t>Z5-CyF_CCE1262</t>
  </si>
  <si>
    <t xml:space="preserve">Tornillo Autoperforante Yeso 6 X1 </t>
  </si>
  <si>
    <t>Z5-CyF_CCE1266</t>
  </si>
  <si>
    <t xml:space="preserve">Tornillo Cabeza Lenteja Punta Aguda 6X1" </t>
  </si>
  <si>
    <t>Z5-CyF_CCE1404</t>
  </si>
  <si>
    <t xml:space="preserve">Tuberia En Pvc Para Agua Potable, De Diametro 2 1/2" Espesor De Pared Rde 21 X 6 Metros </t>
  </si>
  <si>
    <t>Z5-CyF_CCE1405</t>
  </si>
  <si>
    <t xml:space="preserve">Tuberia En Pvc Para Agua Potable, De Diametro 2" Espesor De Pared Rde 21 X 6 Metros </t>
  </si>
  <si>
    <t>Z5-CyF_CCE1411</t>
  </si>
  <si>
    <t xml:space="preserve">Tuberia En Pvc Sanitario, De Diametro 4" X 6 Metros De Largo </t>
  </si>
  <si>
    <t>Z5-CyF_CCE1522</t>
  </si>
  <si>
    <t xml:space="preserve">Tubo Presion Rde 21 Pvc 200 Psi - 1 1/2" </t>
  </si>
  <si>
    <t>Z5-CyF_CCE1523</t>
  </si>
  <si>
    <t xml:space="preserve">Tubo Presion Rde 21 Pvc 200 Psi - 1 1/4" </t>
  </si>
  <si>
    <t>Z5-CyF_CCE1524</t>
  </si>
  <si>
    <t xml:space="preserve">Tubo Presion Rde 21 Pvc 200 Psi - 1" </t>
  </si>
  <si>
    <t>Z5-CyF_CCE1525</t>
  </si>
  <si>
    <t xml:space="preserve">Tubo Presion Rde 21 Pvc 200 Psi - 2 1/2" </t>
  </si>
  <si>
    <t>Z5-CyF_CCE1526</t>
  </si>
  <si>
    <t xml:space="preserve">Tubo Presion Rde 21 Pvc 200 Psi - 2" </t>
  </si>
  <si>
    <t>Z5-CyF_CCE1527</t>
  </si>
  <si>
    <t xml:space="preserve">Tubo Presion Rde 21 Pvc 200 Psi - 3" </t>
  </si>
  <si>
    <t>Z5-CyF_CCE1528</t>
  </si>
  <si>
    <t xml:space="preserve">Tubo Presion Rde 21 Pvc 200 Psi - 3/4" </t>
  </si>
  <si>
    <t>Z5-CyF_CCE1529</t>
  </si>
  <si>
    <t xml:space="preserve">Tubo Presion Rde 21 Pvc 200 Psi - 4" </t>
  </si>
  <si>
    <t>Z5-CyF_CCE1530</t>
  </si>
  <si>
    <t xml:space="preserve">Tubo Presion Rde 21 Pvc 200 Psi - 6" </t>
  </si>
  <si>
    <t>Z5-CyF_CCE1531</t>
  </si>
  <si>
    <t xml:space="preserve">Tubo Presion Rde 9 Pvc 500 Psi - 1/2" </t>
  </si>
  <si>
    <t>Z5-CyF_CCE1544</t>
  </si>
  <si>
    <t xml:space="preserve">Tubo Pvc Sanitario 10" </t>
  </si>
  <si>
    <t>Z5-CyF_CCE1545</t>
  </si>
  <si>
    <t xml:space="preserve">Tubo Pvc Sanitario 2'' </t>
  </si>
  <si>
    <t>Z5-CyF_CCE1546</t>
  </si>
  <si>
    <t xml:space="preserve">Tubo Pvc Sanitario 3" </t>
  </si>
  <si>
    <t>Z5-CyF_CCE1547</t>
  </si>
  <si>
    <t xml:space="preserve">Tubo Pvc Sanitario 4" </t>
  </si>
  <si>
    <t>Z5-CyF_CCE1548</t>
  </si>
  <si>
    <t xml:space="preserve">Tubo Pvc Sanitario 6" </t>
  </si>
  <si>
    <t>Z5-CyF_CCE1549</t>
  </si>
  <si>
    <t xml:space="preserve">Tubo Pvc Sanitario 8" </t>
  </si>
  <si>
    <t>Z5-CyF_CCE1598</t>
  </si>
  <si>
    <t xml:space="preserve">Union De Reparación En Pvc De 4" </t>
  </si>
  <si>
    <t>Z5-CyF_CCE1630</t>
  </si>
  <si>
    <t xml:space="preserve">Union Presion Pvc 3/4" Norma Ntc 1339 Elaborado En Poli (Cloruro De Vinilo Cal Schedule 40) </t>
  </si>
  <si>
    <t>Z5-CyF_CCE1631</t>
  </si>
  <si>
    <t xml:space="preserve">Union Pvc Conduit 1" </t>
  </si>
  <si>
    <t>Z5-CyF_CCE1632</t>
  </si>
  <si>
    <t xml:space="preserve">Union Pvc De 1/2 Hembra </t>
  </si>
  <si>
    <t>Z5-CyF_CCE1633</t>
  </si>
  <si>
    <t xml:space="preserve">Union Pvc De 1/2 Macho </t>
  </si>
  <si>
    <t>Z5-CyF_CCE1679</t>
  </si>
  <si>
    <t xml:space="preserve">Varilla Coarrugada En Acero Al Carbono De 1/2 De 6 Metros De Larga </t>
  </si>
  <si>
    <t>Z5-CyF_CCE1703</t>
  </si>
  <si>
    <t xml:space="preserve">Yee Sanitaria Pvc 2'' </t>
  </si>
  <si>
    <t>Z5-CyF_CCE1704</t>
  </si>
  <si>
    <t xml:space="preserve">Yee Sanitaria Pvc 3'' </t>
  </si>
  <si>
    <t>Z5-CyF_CCE1705</t>
  </si>
  <si>
    <t xml:space="preserve">Yee Sanitaria Pvc 4'' </t>
  </si>
  <si>
    <t>Z5-CyF_CCE1706</t>
  </si>
  <si>
    <t xml:space="preserve">Yee Sanitaria Pvc 6'' </t>
  </si>
  <si>
    <t>Masilla Para Juntas De Planchas De Yeso Para Texturizar Superficies</t>
  </si>
  <si>
    <t>LijaDeAgua-Grano#150</t>
  </si>
  <si>
    <t>LijaDeAgua-Grano#120</t>
  </si>
  <si>
    <t>CementoBlanco</t>
  </si>
  <si>
    <t>Tornillo Drywall 7" 7  X 16 Para Estructura</t>
  </si>
  <si>
    <t>Tornillo Auto Perfonarante 2 No8</t>
  </si>
  <si>
    <t>Tornillo Auto Perforante De 1.1/2''</t>
  </si>
  <si>
    <t xml:space="preserve">DISCO DE CORTE DE METAL DE 4 1/2" </t>
  </si>
  <si>
    <t xml:space="preserve">DISCO PARA PULIR METAL 4 1/2" </t>
  </si>
  <si>
    <t>Pegante Para Madera Alta Exiggencia Color Rosado, Humedad 18% X Galon</t>
  </si>
  <si>
    <t xml:space="preserve">Pegante Para Pvc Resistente Secado Rapido Presentacion Por 1/8 De Galon  </t>
  </si>
  <si>
    <t xml:space="preserve">ANGULO PARA DRYWALL DE 2.5 X 2.5 CALIBRE 20 POR 2,44 M - UND-UND  </t>
  </si>
  <si>
    <t xml:space="preserve">BISTURI PROFESIONAL INDUSTRIA L- UND - UND  </t>
  </si>
  <si>
    <t xml:space="preserve">BOQUILLA PARA ENCHAPE - KG-KG  </t>
  </si>
  <si>
    <t xml:space="preserve">BROCA SDS PLUS ROTOMARTILLO 1/4 X 4 X 6 PULGADAS - UND  </t>
  </si>
  <si>
    <t xml:space="preserve">BROCA TUNGSTENO PARA ROTOMARTILLOS DS 5/16"-UND-UND  </t>
  </si>
  <si>
    <t xml:space="preserve">CARTÓN CORRUGADO POR ANCHO DE 1,5 ML - ROLLO X 100 ML - ROLLO  </t>
  </si>
  <si>
    <t xml:space="preserve">CEMENTO MARINO PLASTICO - GALON - GALON  </t>
  </si>
  <si>
    <t xml:space="preserve">CEPILLO PARA DRYWALL DE 51/2" - UND - UND  </t>
  </si>
  <si>
    <t xml:space="preserve">CHAZO COLPASIBLE NYLON BLOQUE HUECO 5/16 X 2" X 100 UND - UND - UND  </t>
  </si>
  <si>
    <t xml:space="preserve">CHAZO CONCRETO EXPANSIVO 1/2 X 3" UN - UND </t>
  </si>
  <si>
    <t xml:space="preserve">CHAZO CONCRETO EXPANSIVO 5/16" X 2-1/2" - UND - UND  </t>
  </si>
  <si>
    <t xml:space="preserve">CHAZO ESTRIADO 5/16 PG CON TORNILLO 10 X 1.1/2 PG X 5UND - UND - UND  </t>
  </si>
  <si>
    <t xml:space="preserve">CHAZO SUPRA COLAPSIBLE 1/4" CON TORNILLO - UND - UND  </t>
  </si>
  <si>
    <t xml:space="preserve">CHAZOS PUNTILLA DE 1/4” X 2" - UND - UND  </t>
  </si>
  <si>
    <t>CINTA DOBLE FAZ DE ESPUMA DE POLIETILENO PARA INTERIORES 18 MM X 20 ML - ROLLO  MARCA MULTISUMINISTROS</t>
  </si>
  <si>
    <t>CINTA PEGANTE TRANSPARENTE DE 2" - ROLLO  MARCA MULTISUMINISTROS</t>
  </si>
  <si>
    <t xml:space="preserve">CUCHILLA PARA BISTURI CONVENCIONAL DE TIPO INDUSTRIAL - UND - UND  </t>
  </si>
  <si>
    <t xml:space="preserve">CUCHILLA PROFESIONAL PARA BISTURÍ DE DRYWALL, RETRÁCTIL 19 MM TIPO PIRAMIDE - UND - UND  </t>
  </si>
  <si>
    <t xml:space="preserve">DISCO CORTE METAL 4.1/2" X 0.045'' X 7/8'' PULGADA (115X1.2X22.2MM) TIPO CD - UND  </t>
  </si>
  <si>
    <t xml:space="preserve">DISCO DIAMANTADO CONTINUO DE 41/2" - UND - UND  </t>
  </si>
  <si>
    <t xml:space="preserve">DISCO DIAMANTADO SEGMENTADO DE 4.1/2" ALTO RENDIMIENTO - UND - UND  </t>
  </si>
  <si>
    <t>DISCO FLAP DE 41/2" - UND MARCA ROCA</t>
  </si>
  <si>
    <t xml:space="preserve">DISCO PARA PULIRMETAL 4-1/2” X 7/8” GRANO 80 - UND - UND  </t>
  </si>
  <si>
    <t xml:space="preserve">DOCOL - CONJUNTO COMPLETO DE GRIFERIA Y ACCESORIOS PARA ORINAL DE PUSH ANTIVANDALICO - UND - UND  </t>
  </si>
  <si>
    <t>ESPATULA DE 6" CON MANGO PLASTICO -UND</t>
  </si>
  <si>
    <t>FULMINANTES PARA PISTOLA DE FIJACIÓN COLOR AMARILLO CALIBRE 22 X 100 UND</t>
  </si>
  <si>
    <t xml:space="preserve">GUANTES DE CAUCHO NEGRO CALIBRE 35 PAR  </t>
  </si>
  <si>
    <t xml:space="preserve">HOJA UNIVERSAL PARA SIERRA CALADORA DE REFERENCIA ORBITAL 500W - 3200 RPM DW300 - EMPAQUE POR DOS PIEZAS - UND  </t>
  </si>
  <si>
    <t>JUEGO DE 10 PC SBROCAS SDS PLUS Y 2 CINSELES D-45820 PARA ROTAMARTILLO - UND</t>
  </si>
  <si>
    <t xml:space="preserve">KIT VALVULA DUAL DESCARGA - UND  </t>
  </si>
  <si>
    <t>LAMINA DE DRYWALL DE 1/2" DIMENSIONES DE 1.22 ML X 2.44 ML PARA INTERIORES" - UND</t>
  </si>
  <si>
    <t>LAMINA DE DRYWALL RH ESPESOR 1/2" X 2,44 ML X 1,22 ML - UND</t>
  </si>
  <si>
    <t>LAMINA DE SUPERBOARD DE 8 MM X 2.44 ML X 1.22 ML - UND</t>
  </si>
  <si>
    <t>LAMPARA CAMPANA LED 100W 6500K ,- UND MARCA LEXMANA</t>
  </si>
  <si>
    <t>LÁMPARA HERMÉTICA LED DE SOBREPONER 15 CM X 120 CM DE 2 X 18 W - UND</t>
  </si>
  <si>
    <t xml:space="preserve">LAMPARA PANEL LED DE 60 CM X 60 CM DE INCRUSTAR DE 40 W MULTIVOLTAJE 6500K - UND </t>
  </si>
  <si>
    <t>LÁMPARA PANEL LED INCRUSTAR 30 X 120 48W BLANCA - UND  MARCA LEXMANA</t>
  </si>
  <si>
    <t>LAMPARAS PANEL LED REDONDAS DE INCRUSTARDE 12 W,DIAMETRO INTERNO DE 15.5CM Y EXTERNO DE 17 CM, 6500K, MULTIVOLTAJE - UND</t>
  </si>
  <si>
    <t>LAMPARAS REDONDAS DEINCRUSTAR DE 18 W,DIAMETRO INTERNO DE 14.5 CM DE 6500K TIPO LED, MULTIVOLTAJE - UND</t>
  </si>
  <si>
    <t>LLANA METALICA LISA O PLANA CON MANGO EN MADERA - UND</t>
  </si>
  <si>
    <t>LLAVE JARDIN EXTENSION MANGUERA - UND</t>
  </si>
  <si>
    <t xml:space="preserve">LONADEFIBRA-UND-UND  </t>
  </si>
  <si>
    <t>OMEGA PARA DRYWALL CALIBRE 22 X3 ML-UND</t>
  </si>
  <si>
    <t>PELICULA ESMERIL, SAMBLASTINGO OPALIZADA POR ANCHO 1,5 ML</t>
  </si>
  <si>
    <t>PERNO PARA PISTOLA DE FIJACIÓN DE ¼’’ X 3/4” CALIBRE 22 EN PRESENTACION DE 100 UNIDADES - PAQUETE</t>
  </si>
  <si>
    <t>PIEZA DE MADERA TECA DE 2 CM X 8 CM, CEPILLADA Y CANTEADA LONGITUD DE 3 - ML</t>
  </si>
  <si>
    <t>PISTOLA DE CALAFATEO PROFESIONAL METALICA TIPO INDUSTRIAL CUERPO CERRADO - UND</t>
  </si>
  <si>
    <t>PUNTA CORTA CON COPA PH2 * 25 MM - UND</t>
  </si>
  <si>
    <t>PUNTA LARGA PH2 * 50 MM  -UND</t>
  </si>
  <si>
    <t>REGISTRO PVC MINI DE UNA SALIDA 1/2 - 1/2 - UND</t>
  </si>
  <si>
    <t>REMACHE POP 5/32 "X 3/4" 5-10 CAJA 500 UND</t>
  </si>
  <si>
    <t xml:space="preserve">REVESTIMIENTO CON BASE ENCEMENTO, MODIFICADO CON POLÍMEROS, DE UNSOLO COMPONENTE, PARA APLICACIONES DE BAJO ESPESOR.-BULTO X 24 KG - BULTO  </t>
  </si>
  <si>
    <t>RODILLO DE FELPA ACRILICA DE 9" - UND</t>
  </si>
  <si>
    <t>RODILLO EPOXICO DE 9" - UND</t>
  </si>
  <si>
    <t>SOLDADURA ELECTRICA 6013 D E3/32 - KG</t>
  </si>
  <si>
    <t>SOLDADURA PVC PAVCO 1/8 GALON</t>
  </si>
  <si>
    <t>SOLDADURAS W6013M D E1/8  -KG</t>
  </si>
  <si>
    <t>TIJERA DE AVIACION RECTA PARA DRYWALL, HERRAMIENTA DE CORTE. - UND</t>
  </si>
  <si>
    <t>TOMA SELÉCTRICAS NORMALES - UND</t>
  </si>
  <si>
    <t>TORNILLO 7 * 7/16” PUNTA BROCA PARA DRYWALL (100 UND) - PAQUETE</t>
  </si>
  <si>
    <t xml:space="preserve">TORNILLO AUTO PERFORANTE PARA ACERO DE 1.1/2 CABEZA HEXAGONAL DE 5/16 Y ARANDELA EPDM TIPO SOMBRILLA DE 25 MM - UND  </t>
  </si>
  <si>
    <t>TORNILLO CUBIERTA FIJADOR ALA DE 1/4" * 7/8" - UND</t>
  </si>
  <si>
    <t>TORNILLO GOLOSO 5/16" X 1.1/2" CABEZA HEXAGONA L -UND</t>
  </si>
  <si>
    <t>TORNILLO PARA ESTRUCTURA DE DRYWALL PUNTA AGUDA - UND</t>
  </si>
  <si>
    <t>TORNILLO PARA SUPERBOARD PUNTA AGUDA CON AVELLANADOR D E1" - UND</t>
  </si>
  <si>
    <t>TUBO BAJANTE CUADRADO PVC X 3M - UND</t>
  </si>
  <si>
    <t>TUBO DE FLEX-SELLADOR ELASTOMÉRICO DE JUNTAS Y ADHESIVO MULTIUSO DE UN COMPONENTE A BASE DE POLIURETANO. 300ML - UND</t>
  </si>
  <si>
    <t>TUBO RECTANGULAR 76X38X2.0 MM X 6 M ESTRUCTURAL HR50 - UND</t>
  </si>
  <si>
    <t>VIDRIO TRANSPARENTE PULIDO DE ESPESOR 4 MM  -M2</t>
  </si>
  <si>
    <t>VIGUETA PARA DRYWALL D E4” X 2” CALIBRE 20, POR 2,44 ML - UND</t>
  </si>
  <si>
    <t xml:space="preserve">BROCA HSS DE 1/4" - UND - UND  </t>
  </si>
  <si>
    <t xml:space="preserve">BROCA PARA METAL HSS - 3/32" - UND - UND  </t>
  </si>
  <si>
    <t>Tornillo Aglomerado Autoperforante 7X2-1/2 100un</t>
  </si>
  <si>
    <t>Plástico Negro 4m Anchox Cal 4 X 150 M</t>
  </si>
  <si>
    <t>Cinta Antideslizante Negra B/Reflectiva 50mmx20mt</t>
  </si>
  <si>
    <t xml:space="preserve">BROCA HSS DE 3/16" - UND - UND  </t>
  </si>
  <si>
    <t>Paral Base 9 3-5/8 x 1-1/4pg 0.38mm 2.44m</t>
  </si>
  <si>
    <t>Tornillo cabeza de lenteja punta aguda de 1/2"</t>
  </si>
  <si>
    <t>Taladro percutor milwaukee m18 bpd-202c 18v 2,0 ah con 2 baterías y cargador</t>
  </si>
  <si>
    <t>MARCO METALICO PARA LAMPARA DE INCRUSTAR 0,60*0,60</t>
  </si>
  <si>
    <t>SILICONA TRANSPARENTE</t>
  </si>
  <si>
    <t>Rodillo Profesional Felpa Acrílica De 9”, Para Pintura En Cualquier Superficie, A Base De Agua</t>
  </si>
  <si>
    <t>BROCA PARA ROTOMARTILLO D-45820 3/8 X 12¼ PULGADA JGO X 10 UND</t>
  </si>
  <si>
    <t xml:space="preserve">CABLE 3X12 THHN/THWN - 2 AWG TRENZADO SIETE HILOS - LIBREDE HALOGENO - ML - ML  </t>
  </si>
  <si>
    <t xml:space="preserve">CABLE 7 HILOS THHN/THWN - 2 AWG NO10 * 100 ML - LIBRE DE HALOGENO ROLLO </t>
  </si>
  <si>
    <t xml:space="preserve">CABLE THHN/THWN - 2 AWG ENCAUCHETADO 3 X 12 - LIBRE DE HALOGENO - ML - ML  </t>
  </si>
  <si>
    <t>Disco Flap 4-1/2 pulg Grano 80 MARCA ROCA</t>
  </si>
  <si>
    <t>REMOVEDOR DE PINTURA</t>
  </si>
  <si>
    <t>DILATADOR CON TAPA DE ACERO INOXIDABLE 44 MM X 45 MM</t>
  </si>
  <si>
    <t>TUBO CUADRADO 3/4"X 6 METROS CAL 18</t>
  </si>
  <si>
    <t>REFLECTOR LED 200W RGB</t>
  </si>
  <si>
    <t xml:space="preserve">LAMINA DE ACRÍLICO 3MM </t>
  </si>
  <si>
    <t>AUTODESFORRES 3M PAQUETE DE 100UND</t>
  </si>
  <si>
    <t xml:space="preserve">LAMPARA INDUSTRIAL UFO 100 W MERCURI </t>
  </si>
  <si>
    <t xml:space="preserve">CHAZO CONCRETO EXPANSIVO 1/2 X 3" X 6 - UND - UND  </t>
  </si>
  <si>
    <t xml:space="preserve">REMACHE POP 1/8" X 1/2" 4-4  CAJA X 500 UND  </t>
  </si>
  <si>
    <t>SILICONA BLANCA EN TUBO 300ml  - UND</t>
  </si>
  <si>
    <t xml:space="preserve">BROCA PARA METAL DE 3/16" (ACERO RAPIDO)  -UND - UND  </t>
  </si>
  <si>
    <t xml:space="preserve">BROCA SDS PLUS 1/2 X 10 X 12 - UND  </t>
  </si>
  <si>
    <t>Papel Kraft 1x30m Línea Ecológica</t>
  </si>
  <si>
    <t>Tubo rectangular 80 x 40 x 2.5mm x 6m estructural HR50</t>
  </si>
  <si>
    <t>PANEL LED REDONDO 18 W 8”. LUZ BLANCA SOBREPONER 6500K - UND SILVANIA</t>
  </si>
  <si>
    <t>REFLECTOR LED 30 W</t>
  </si>
  <si>
    <t xml:space="preserve">Serrucho para drywall - Stanley UND </t>
  </si>
  <si>
    <t>Angulo 30 x 20 x 0.38mm 2.44m</t>
  </si>
  <si>
    <t>Dilatación Z 2,44 M</t>
  </si>
  <si>
    <t>Punta atornillador con tope PH2 (PUNTA COPA ESTRELLA DE 2")</t>
  </si>
  <si>
    <t>Pistola Fijacion Profesional Calibre 22 2-1/2 Pulgadas marca RAMSET</t>
  </si>
  <si>
    <t>Remachadora Cabeza Giratoria Ref MR77C marca stanley</t>
  </si>
  <si>
    <t>Kit de Guayas Para Colgar Panel De 60x60</t>
  </si>
  <si>
    <t xml:space="preserve">ESPEJO BISELADO 4mm  1,20 X 0,8 </t>
  </si>
  <si>
    <t xml:space="preserve">sifón de acordeon - conexión lavaplatos  </t>
  </si>
  <si>
    <t xml:space="preserve">ROLLO DE CABLES 7 HILOS No.12 LIBRE DE HALOGENUROS (ROLLO X 100MT) </t>
  </si>
  <si>
    <t>REGISTRO REGULADOR SANITARIO LAVAMANOS PLÁSTICO DE 1/2</t>
  </si>
  <si>
    <t>FONDO GRIS AUTOMOTRIZ POR 1/4 GALON</t>
  </si>
  <si>
    <t>RODILLO DE FELPA ACRÍLICA DE 9" PARA EPOXICO 8MM</t>
  </si>
  <si>
    <t>DILATACIÓN Z PARA DRYWALL DE 2,44</t>
  </si>
  <si>
    <t>CINTA AUTOFUNDENTE No.23</t>
  </si>
  <si>
    <t>LIJA PARA AGUA No.1200/1500 (1 PLIEGO)</t>
  </si>
  <si>
    <t>ESPEJO BISELADO 4mm  1,675 X 2.00</t>
  </si>
  <si>
    <t>TAPA  EN ACERO INOXIDABLE REFORZADA DE 1.02 m X 1.02 m EN ANGULO DE 1.1/2" X 1.1/4" EN CALIBRE 1/4" SIN MARCO CON MANIJA DE AGARRE Y MANIOBRA</t>
  </si>
  <si>
    <t>TAPA EN LAMINA ALFAJOR DE 1/4" CON ANTICORROSIVO Y PINTADA POR LAS DOS CARAS  DE 1.02 m X 1.02 m EN ANGULO DE 1.1/2" X 1.1/8" 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</si>
  <si>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</si>
  <si>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</si>
  <si>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BOMBILLO DE SODIO TUBULAR DE 150w E42 CON REDUCTOR A E27</t>
  </si>
  <si>
    <t xml:space="preserve">AEROSOL MATE PINTUCO 300 ML </t>
  </si>
  <si>
    <t>SENSORES DE MOVIMIENTO PARA TECHO 360 CON ALCANCE DE 6 METROS</t>
  </si>
  <si>
    <t>Tomas de incrustar de pata trabada de 20 w</t>
  </si>
  <si>
    <t>interruptor sencillo de sobreponer</t>
  </si>
  <si>
    <t xml:space="preserve">Amarres Plásticos Abrazadera de 20 X 0.48 cm Negro X 100 Unidades </t>
  </si>
  <si>
    <t>TRAJE ANTIFLUIDO PARA ESPACIOS CONFINADOS TALLA XL TAIBE</t>
  </si>
  <si>
    <t>tapa sencilla ciega plástica</t>
  </si>
  <si>
    <t>cable Duplex #12 rollo por 100mts</t>
  </si>
  <si>
    <t>ARBOL DE ENTRADA TIPO FLUID MASTER</t>
  </si>
  <si>
    <t>AEROSOL ANTICORROSIVO COLOR PINTUCO 12 ONZAS</t>
  </si>
  <si>
    <t>FLUXOMETRO PARA SANITARIO INSTITUCIONAL CORONA- VALVULA FLUJO AJUSTABLE TRAFICO MEDIO, TIPO PISTON CON CICLO DE DESCARGA AJUSTABLE, CUERPO EXPUESTO TIPO PALANCA, CONSUMO DE AGUA 4,85 LPF, DESCARGA DE AGUA VARIABLE SEGÚN PRESION (PRESION AJUSTABLE). DIAMETRO ACOMETIDA DE ENTRADA DE AGUA 1" Y SALIDA DE 1 1/2" INSTALACION IZQUIERDA O DERECHA, ANTI SIFON, GARANTIA DE 3 AÑOS POR FABRICACIÓN Y CROMADOS</t>
  </si>
  <si>
    <t>KIT CARTUCHO DE PUSCH PARA VÁLVULA SANITARIO DOCOL ST ALTA QZZZ</t>
  </si>
  <si>
    <t>VINIPEL TRANSPARENTE EMPAQUE INDUSTRIAL 450 M X 50 CM</t>
  </si>
  <si>
    <t>VARSOL DISOLVENTE</t>
  </si>
  <si>
    <t>PISO SPC TRÁFICO PESADO COLOR ARENA CON NEOPRENO CON PERFILERÍA TOTAL (INSTALADO) M2</t>
  </si>
  <si>
    <t>TOMA TRIFÁSICA 3X20 AMP 250 V</t>
  </si>
  <si>
    <t>TOMA CORRIENTE NORMAL DOBLE CON TAPA MARCA LEVINTON CON POLO A TIERRA</t>
  </si>
  <si>
    <t>ARBOL DE ENTRADA PARA SANITARIO MARCA GRIVAL DE 26 CM</t>
  </si>
  <si>
    <t>TOMA CORRIENTE DOBLE CON POLO A TIERRA MARCA LEGRAND COLOR BLANCO 2p+t 15A CLICK ME</t>
  </si>
  <si>
    <t>TABLERO TRIFASICO CERTIFICADO SIN TOTALIZADOR DE 18 CIRCUITOS, ENCHUFABLE 150A MARCA LEGRAND</t>
  </si>
  <si>
    <t>BREAKER BIFÁSICO ENCHUFABLE DE 2 X 40 AMP MARCA LUMINEX</t>
  </si>
  <si>
    <t>CABLE AISLADO NO 6 AWG COBRE HFFR LIBRE HALOGENOS MARCA CENTELSA</t>
  </si>
  <si>
    <t>AMARRE PLÁSTICO  20CM X 4.8MM X 100UNDS</t>
  </si>
  <si>
    <t>TOMA INCRUSTAR 20 AMPERIOS 250 V TRIFILAR MARCA CODELCA</t>
  </si>
  <si>
    <t>PUNTILLA EN ACERO SIN CABEZA DE 1"</t>
  </si>
  <si>
    <t>YUMBOLOM 5 mm SENCILLO NEGRO ANCHO 1 M</t>
  </si>
  <si>
    <t>LISTON EN CEDRO ACHAPO DE 9 X 2 cm X 3 m</t>
  </si>
  <si>
    <t>YUMBOLOM 10 mm SENCILLO NEGRO ANCHO 1.20 m X 25 m = 30 m2</t>
  </si>
  <si>
    <t>Impermeabilizante base acrílica gris x1gal marca BRONCO</t>
  </si>
  <si>
    <t>Niple galvanizado roscado en las dos puntas de 1 1/2" por 50 cm de longitud</t>
  </si>
  <si>
    <t>Niple galvanizado roscado en las dos puntas de 1 1/2" por 40 cm de longitud</t>
  </si>
  <si>
    <t>Niple galvanizado roscado en las dos puntas de 1 1/2" por 20 cm de longitud</t>
  </si>
  <si>
    <t xml:space="preserve">Codo 90 galvanizado de 1 1/2" </t>
  </si>
  <si>
    <t>Estabilizador de 8 tomas - Capacidad: 1000VA - Tomas: Pola a tierra - Regulación de voltaje</t>
  </si>
  <si>
    <t>MASILLA PARA DRYWALL</t>
  </si>
  <si>
    <t xml:space="preserve">Pintura Vinilo Tipo 1, Color Blanco Mate Para Interiores X Cuñete  MARCA TITO PABON </t>
  </si>
  <si>
    <t>Pintura Vinilo Tipo 1, Color Blanco Mate Para Interiores X Cuñete  MARCA ICO</t>
  </si>
  <si>
    <t>BALDE NEGRO DE CAPACIDAD MINIMA DE 10 LITROS</t>
  </si>
  <si>
    <t>CHEQUE METALICO DE 1"</t>
  </si>
  <si>
    <t>CHEQUE METALICO DE 1/2"</t>
  </si>
  <si>
    <t>CHEQUE METALICO DE 3/4"</t>
  </si>
  <si>
    <t xml:space="preserve">CILINDRO DE GAS PROPANO DE 15 LIBRAS </t>
  </si>
  <si>
    <t xml:space="preserve">CINCEL PALA 40 CM CON PROTECCIÓN ¾”              </t>
  </si>
  <si>
    <t>CINCEL PARA ROTOMARTILLO D-45820</t>
  </si>
  <si>
    <t>CINTA DE TEFLÓN ¾” INDUSTRIAL POR 10 ML</t>
  </si>
  <si>
    <t>CINTA DE TEFLÓN DE ½" POR 10 ML</t>
  </si>
  <si>
    <t xml:space="preserve">LADRILLO ESTRUCTURAL 25CM X 12 CM X6 CM </t>
  </si>
  <si>
    <t xml:space="preserve">LADRILLO TOLETE COMUN DE 6 CMX12CMX24CM </t>
  </si>
  <si>
    <t>MALLA ELECTROSOLDADA DIÁMETRO 4 mm 6 * 2.35 M</t>
  </si>
  <si>
    <t>MANGUERA DE ½” MALLADA REFORZADA PARA RIEGO POR 100 ML</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</si>
  <si>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</si>
  <si>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</si>
  <si>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</si>
  <si>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</si>
  <si>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</si>
  <si>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</si>
  <si>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3/4" METALICO (BRONCE) ROSCADO</t>
  </si>
  <si>
    <t>REGISTRO DE BOLA DE 3/4" PVC LISO O SOLDADO</t>
  </si>
  <si>
    <t>REGISTRO DE BOLA DE 3/4" PVC ROSCADO</t>
  </si>
  <si>
    <t>REGISTRO DE BOLA DE ¾” PCP</t>
  </si>
  <si>
    <t>REGISTRO DE BOLA DE 1” PCP</t>
  </si>
  <si>
    <t xml:space="preserve">RODAJA PARA CORTADORA DE 18 MM Y 10 MM </t>
  </si>
  <si>
    <t xml:space="preserve">SIFON PARA LAVAPLATOS EN P </t>
  </si>
  <si>
    <t>SIFON TIPO BOTELLA GRIS PARA  LAVAMANOS</t>
  </si>
  <si>
    <t>SILICONA BLANCA EN TUBO 11 ONZAS</t>
  </si>
  <si>
    <t>TAPA REGISTRO 20 CM X20 CM PLASTICA</t>
  </si>
  <si>
    <t>CLAVIJA PARA TOMA ÁEREA CON POLO A TIERRA</t>
  </si>
  <si>
    <t>INTERRUPTOR DOBLE CONMUTABLE DE MURO PARA INCRUSTAR.</t>
  </si>
  <si>
    <t>INTERRUPTOR SENCILLO</t>
  </si>
  <si>
    <t>INTERRUPTOR TRIPLE SIN PILOTO COLOR BLANCO</t>
  </si>
  <si>
    <t>TOMA ÁEREA CON POLO A TIERRA</t>
  </si>
  <si>
    <t>TOMA CORRIENTE GFCI. BLANCO (TOMA DOBLE FALLA TIERRA CERTIFICADA).</t>
  </si>
  <si>
    <t>TUBO LED 18W 1,20M</t>
  </si>
  <si>
    <t>PEGACOR PARA PORCELANATO X 25 KG</t>
  </si>
  <si>
    <t>SGA 1</t>
  </si>
  <si>
    <t>SGA 2</t>
  </si>
  <si>
    <t>SGA 3</t>
  </si>
  <si>
    <t>SGA 4</t>
  </si>
  <si>
    <t>SGA 5</t>
  </si>
  <si>
    <t>SGA 6</t>
  </si>
  <si>
    <t>SGA 7</t>
  </si>
  <si>
    <t>SGA 8</t>
  </si>
  <si>
    <t>SGA 9</t>
  </si>
  <si>
    <t>SGA 10</t>
  </si>
  <si>
    <t>SGA 11</t>
  </si>
  <si>
    <t>SGA 12</t>
  </si>
  <si>
    <t>SGA 13</t>
  </si>
  <si>
    <t>SGA 14</t>
  </si>
  <si>
    <t>SGA 15</t>
  </si>
  <si>
    <t>SGA 16</t>
  </si>
  <si>
    <t>SGA 17</t>
  </si>
  <si>
    <t>SGA 18</t>
  </si>
  <si>
    <t>SGA 19</t>
  </si>
  <si>
    <t>SGA 20</t>
  </si>
  <si>
    <t>SGA 21</t>
  </si>
  <si>
    <t>SGA 22</t>
  </si>
  <si>
    <t>SGA 23</t>
  </si>
  <si>
    <t>SGA 24</t>
  </si>
  <si>
    <t>SGA 25</t>
  </si>
  <si>
    <t>SGA 26</t>
  </si>
  <si>
    <t>SGA 27</t>
  </si>
  <si>
    <t>SGA 28</t>
  </si>
  <si>
    <t>SGA 29</t>
  </si>
  <si>
    <t>SGA 30</t>
  </si>
  <si>
    <t>SGA 31</t>
  </si>
  <si>
    <t>SGA 32</t>
  </si>
  <si>
    <t>SGA 33</t>
  </si>
  <si>
    <t>SGA 34</t>
  </si>
  <si>
    <t>SGA 35</t>
  </si>
  <si>
    <t>SGA 36</t>
  </si>
  <si>
    <t>SGA 37</t>
  </si>
  <si>
    <t>SGA 38</t>
  </si>
  <si>
    <t>SGA 39</t>
  </si>
  <si>
    <t>SGA 40</t>
  </si>
  <si>
    <t>SGA 41</t>
  </si>
  <si>
    <t>SGA 42</t>
  </si>
  <si>
    <t>SGA 43</t>
  </si>
  <si>
    <t>SGA 44</t>
  </si>
  <si>
    <t>SGA 45</t>
  </si>
  <si>
    <t>SGA 46</t>
  </si>
  <si>
    <t>SGA 47</t>
  </si>
  <si>
    <t>SGA 48</t>
  </si>
  <si>
    <t>SGA 49</t>
  </si>
  <si>
    <t>SGA 50</t>
  </si>
  <si>
    <t>SGA 51</t>
  </si>
  <si>
    <t>SGA 52</t>
  </si>
  <si>
    <t>SGA 53</t>
  </si>
  <si>
    <t>SGA 54</t>
  </si>
  <si>
    <t>SGA 55</t>
  </si>
  <si>
    <t>SGA 56</t>
  </si>
  <si>
    <t>SGA 57</t>
  </si>
  <si>
    <t>SGA 58</t>
  </si>
  <si>
    <t>SGA 59</t>
  </si>
  <si>
    <t>SGA 60</t>
  </si>
  <si>
    <t>SGA 61</t>
  </si>
  <si>
    <t>SGA 62</t>
  </si>
  <si>
    <t>SGA 63</t>
  </si>
  <si>
    <t>SGA 64</t>
  </si>
  <si>
    <t>SGA 65</t>
  </si>
  <si>
    <t>SGA 66</t>
  </si>
  <si>
    <t>SGA 67</t>
  </si>
  <si>
    <t>SGA 68</t>
  </si>
  <si>
    <t>SGA 69</t>
  </si>
  <si>
    <t>SGA 70</t>
  </si>
  <si>
    <t>SGA 71</t>
  </si>
  <si>
    <t>SGA 72</t>
  </si>
  <si>
    <t>SGA 73</t>
  </si>
  <si>
    <t>SGA 74</t>
  </si>
  <si>
    <t>SGA 75</t>
  </si>
  <si>
    <t>SGA 76</t>
  </si>
  <si>
    <t>SGA 77</t>
  </si>
  <si>
    <t>SGA 78</t>
  </si>
  <si>
    <t>SGA 79</t>
  </si>
  <si>
    <t>SGA 80</t>
  </si>
  <si>
    <t>SGA 81</t>
  </si>
  <si>
    <t>SGA 82</t>
  </si>
  <si>
    <t>SGA 83</t>
  </si>
  <si>
    <t>SGA 84</t>
  </si>
  <si>
    <t>SGA 85</t>
  </si>
  <si>
    <t>SGA 86</t>
  </si>
  <si>
    <t>SGA 87</t>
  </si>
  <si>
    <t>SGA 88</t>
  </si>
  <si>
    <t>SGA 89</t>
  </si>
  <si>
    <t>SGA 90</t>
  </si>
  <si>
    <t>SGA 91</t>
  </si>
  <si>
    <t>SGA 92</t>
  </si>
  <si>
    <t>SGA 93</t>
  </si>
  <si>
    <t>SGA 94</t>
  </si>
  <si>
    <t>SGA 95</t>
  </si>
  <si>
    <t>SGA 96</t>
  </si>
  <si>
    <t>SGA 97</t>
  </si>
  <si>
    <t>SGA 98</t>
  </si>
  <si>
    <t>SGA 99</t>
  </si>
  <si>
    <t>SGA 100</t>
  </si>
  <si>
    <t>SGA 101</t>
  </si>
  <si>
    <t>SGA 102</t>
  </si>
  <si>
    <t>SGA 103</t>
  </si>
  <si>
    <t>SGA 104</t>
  </si>
  <si>
    <t>SGA 105</t>
  </si>
  <si>
    <t>SGA 106</t>
  </si>
  <si>
    <t>SGA 107</t>
  </si>
  <si>
    <t>SGA 108</t>
  </si>
  <si>
    <t>SGA 109</t>
  </si>
  <si>
    <t>SGA 110</t>
  </si>
  <si>
    <t>SGA 111</t>
  </si>
  <si>
    <t>SGA 112</t>
  </si>
  <si>
    <t>SGA 113</t>
  </si>
  <si>
    <t>SGA 114</t>
  </si>
  <si>
    <t>SGA 115</t>
  </si>
  <si>
    <t>SGA 116</t>
  </si>
  <si>
    <t>SGA 117</t>
  </si>
  <si>
    <t>SGA 118</t>
  </si>
  <si>
    <t>SGA 119</t>
  </si>
  <si>
    <t>SGA 120</t>
  </si>
  <si>
    <t>SGA 121</t>
  </si>
  <si>
    <t>SGA 122</t>
  </si>
  <si>
    <t>SGA 123</t>
  </si>
  <si>
    <t>SGA 124</t>
  </si>
  <si>
    <t>SGA 125</t>
  </si>
  <si>
    <t>SGA 126</t>
  </si>
  <si>
    <t>SGA 127</t>
  </si>
  <si>
    <t>SGA 128</t>
  </si>
  <si>
    <t>SGA 129</t>
  </si>
  <si>
    <t>SGA 130</t>
  </si>
  <si>
    <t>SGA 131</t>
  </si>
  <si>
    <t>SGA 132</t>
  </si>
  <si>
    <t>SGA 133</t>
  </si>
  <si>
    <t>SGA 134</t>
  </si>
  <si>
    <t>SGA 135</t>
  </si>
  <si>
    <t>SGA 136</t>
  </si>
  <si>
    <t>SGA 137</t>
  </si>
  <si>
    <t>SGA 138</t>
  </si>
  <si>
    <t>SGA 139</t>
  </si>
  <si>
    <t>SGA 140</t>
  </si>
  <si>
    <t>SGA 141</t>
  </si>
  <si>
    <t>SGA 142</t>
  </si>
  <si>
    <t>SGA 143</t>
  </si>
  <si>
    <t>SGA 144</t>
  </si>
  <si>
    <t>SGA 145</t>
  </si>
  <si>
    <t>SGA 146</t>
  </si>
  <si>
    <t>SGA 147</t>
  </si>
  <si>
    <t>SGA 148</t>
  </si>
  <si>
    <t>SGA 149</t>
  </si>
  <si>
    <t>SGA 150</t>
  </si>
  <si>
    <t>SGA 151</t>
  </si>
  <si>
    <t>SGA 152</t>
  </si>
  <si>
    <t>SGA 153</t>
  </si>
  <si>
    <t>SGA 154</t>
  </si>
  <si>
    <t>SGA 155</t>
  </si>
  <si>
    <t>SGA 156</t>
  </si>
  <si>
    <t>SGA 157</t>
  </si>
  <si>
    <t>SGA 158</t>
  </si>
  <si>
    <t>SGA 159</t>
  </si>
  <si>
    <t>SGA 160</t>
  </si>
  <si>
    <t>SGA 161</t>
  </si>
  <si>
    <t>SGA 162</t>
  </si>
  <si>
    <t>SGA 163</t>
  </si>
  <si>
    <t>SGA 164</t>
  </si>
  <si>
    <t>SGA 165</t>
  </si>
  <si>
    <t>SGA 166</t>
  </si>
  <si>
    <t>SGA 167</t>
  </si>
  <si>
    <t>SGA 168</t>
  </si>
  <si>
    <t>SGA 169</t>
  </si>
  <si>
    <t>SGA 170</t>
  </si>
  <si>
    <t>SGA 171</t>
  </si>
  <si>
    <t>SGA 172</t>
  </si>
  <si>
    <t>SGA 173</t>
  </si>
  <si>
    <t>SGA 174</t>
  </si>
  <si>
    <t>SGA 175</t>
  </si>
  <si>
    <t>SGA 176</t>
  </si>
  <si>
    <t>SGA 177</t>
  </si>
  <si>
    <t>SGA 178</t>
  </si>
  <si>
    <t>SGA 179</t>
  </si>
  <si>
    <t>SGA 180</t>
  </si>
  <si>
    <t>SGA 181</t>
  </si>
  <si>
    <t>SGA 182</t>
  </si>
  <si>
    <t>SGA 183</t>
  </si>
  <si>
    <t>SGA 184</t>
  </si>
  <si>
    <t>SGA 185</t>
  </si>
  <si>
    <t>SGA 186</t>
  </si>
  <si>
    <t>SGA 187</t>
  </si>
  <si>
    <t>SGA 188</t>
  </si>
  <si>
    <t>SGA 189</t>
  </si>
  <si>
    <t>SGA 190</t>
  </si>
  <si>
    <t>SGA 191</t>
  </si>
  <si>
    <t>SGA 192</t>
  </si>
  <si>
    <t>SGA 193</t>
  </si>
  <si>
    <t>SGA 194</t>
  </si>
  <si>
    <t>SGA 195</t>
  </si>
  <si>
    <t>SGA 196</t>
  </si>
  <si>
    <t>SGA 197</t>
  </si>
  <si>
    <t>SGA 198</t>
  </si>
  <si>
    <t>SGA 199</t>
  </si>
  <si>
    <t>SGA 200</t>
  </si>
  <si>
    <t>SGA 201</t>
  </si>
  <si>
    <t>SGA 202</t>
  </si>
  <si>
    <t>SGA 203</t>
  </si>
  <si>
    <t>SGA 204</t>
  </si>
  <si>
    <t>SGA 205</t>
  </si>
  <si>
    <t>SGA 206</t>
  </si>
  <si>
    <t>SGA 207</t>
  </si>
  <si>
    <t>SGA 208</t>
  </si>
  <si>
    <t>SGA 209</t>
  </si>
  <si>
    <t>SGA 210</t>
  </si>
  <si>
    <t>SGA 211</t>
  </si>
  <si>
    <t>SGA 212</t>
  </si>
  <si>
    <t>SGA 213</t>
  </si>
  <si>
    <t>SGA 214</t>
  </si>
  <si>
    <t>SGA 215</t>
  </si>
  <si>
    <t>SGA 216</t>
  </si>
  <si>
    <t>SGA 217</t>
  </si>
  <si>
    <t>SGA 218</t>
  </si>
  <si>
    <t>SGA 219</t>
  </si>
  <si>
    <t>SGA 220</t>
  </si>
  <si>
    <t>SGA 221</t>
  </si>
  <si>
    <t>SGA 222</t>
  </si>
  <si>
    <t>SGA 223</t>
  </si>
  <si>
    <t>SGA 224</t>
  </si>
  <si>
    <t>SGA 225</t>
  </si>
  <si>
    <t>SGA 226</t>
  </si>
  <si>
    <t>SGA 227</t>
  </si>
  <si>
    <t>SGA 228</t>
  </si>
  <si>
    <t>SGA 229</t>
  </si>
  <si>
    <t>SGA 230</t>
  </si>
  <si>
    <t>SGA 231</t>
  </si>
  <si>
    <t>SGA 232</t>
  </si>
  <si>
    <t>SGA 233</t>
  </si>
  <si>
    <t>SGA 234</t>
  </si>
  <si>
    <t>SGA 235</t>
  </si>
  <si>
    <t>SGA 236</t>
  </si>
  <si>
    <t>SGA 237</t>
  </si>
  <si>
    <t>SGA 238</t>
  </si>
  <si>
    <t>SGA 239</t>
  </si>
  <si>
    <t>SGA 240</t>
  </si>
  <si>
    <t>SGA 241</t>
  </si>
  <si>
    <t>SGA 242</t>
  </si>
  <si>
    <t>SGA 243</t>
  </si>
  <si>
    <t>SGA 244</t>
  </si>
  <si>
    <t>SGA 245</t>
  </si>
  <si>
    <t>SGA 246</t>
  </si>
  <si>
    <t>SGA 247</t>
  </si>
  <si>
    <t>SGA 248</t>
  </si>
  <si>
    <t>SGA 249</t>
  </si>
  <si>
    <t>SGA 250</t>
  </si>
  <si>
    <t>SGA 251</t>
  </si>
  <si>
    <t>SGA 252</t>
  </si>
  <si>
    <t>SGA 253</t>
  </si>
  <si>
    <t>SGA 254</t>
  </si>
  <si>
    <t>SGA 255</t>
  </si>
  <si>
    <t>SGA 256</t>
  </si>
  <si>
    <t>SGA 257</t>
  </si>
  <si>
    <t>SGA 258</t>
  </si>
  <si>
    <t>SGA 259</t>
  </si>
  <si>
    <t>SGA 260</t>
  </si>
  <si>
    <t>SGA 261</t>
  </si>
  <si>
    <t>SGA 262</t>
  </si>
  <si>
    <t>SGA 263</t>
  </si>
  <si>
    <t>SGA 264</t>
  </si>
  <si>
    <t>SGA 265</t>
  </si>
  <si>
    <t>SGA 266</t>
  </si>
  <si>
    <t>SGA 267</t>
  </si>
  <si>
    <t>SGA 268</t>
  </si>
  <si>
    <t>SGA 269</t>
  </si>
  <si>
    <t>SGA 270</t>
  </si>
  <si>
    <t>SGA 271</t>
  </si>
  <si>
    <t>SGA 272</t>
  </si>
  <si>
    <t>SGA 273</t>
  </si>
  <si>
    <t>SGA 274</t>
  </si>
  <si>
    <t>SGA 275</t>
  </si>
  <si>
    <t>SGA 276</t>
  </si>
  <si>
    <t>SGA 277</t>
  </si>
  <si>
    <t>SGA 278</t>
  </si>
  <si>
    <t>SGA 279</t>
  </si>
  <si>
    <t>SGA 280</t>
  </si>
  <si>
    <t>SGA 281</t>
  </si>
  <si>
    <t>SGA 282</t>
  </si>
  <si>
    <t>SGA 283</t>
  </si>
  <si>
    <t>SGA 284</t>
  </si>
  <si>
    <t>SGA 285</t>
  </si>
  <si>
    <t>SGA 286</t>
  </si>
  <si>
    <t>SGA 287</t>
  </si>
  <si>
    <t>SGA 288</t>
  </si>
  <si>
    <t>SGA 289</t>
  </si>
  <si>
    <t>SGA 290</t>
  </si>
  <si>
    <t>SGA 291</t>
  </si>
  <si>
    <t>SGA 292</t>
  </si>
  <si>
    <t>SGA 293</t>
  </si>
  <si>
    <t>SGA 294</t>
  </si>
  <si>
    <t>SGA 295</t>
  </si>
  <si>
    <t>SGA 296</t>
  </si>
  <si>
    <t>SGA 297</t>
  </si>
  <si>
    <t>SGA 298</t>
  </si>
  <si>
    <t>SGA 299</t>
  </si>
  <si>
    <t>SGA 300</t>
  </si>
  <si>
    <t>SGA 301</t>
  </si>
  <si>
    <t>Tipo de ítem</t>
  </si>
  <si>
    <t>ítem en blanco</t>
  </si>
  <si>
    <t>Catálogo CCE</t>
  </si>
  <si>
    <t>Alambre dulce por kilogramo</t>
  </si>
  <si>
    <t>CANAL BASE 9</t>
  </si>
  <si>
    <t>REGISTRO DE BOLA DE 2” PCP</t>
  </si>
  <si>
    <t>REGISTRO O VÁLVULA DE CORTINA ¾”</t>
  </si>
  <si>
    <t>REGISTRO O VÁLVULA DE CORTINA 1”</t>
  </si>
  <si>
    <t xml:space="preserve">REGISTRO O VÁLVULA DE CORTINA 1½” </t>
  </si>
  <si>
    <t xml:space="preserve">REGISTRO O VÁLVULA DE CORTINA 2” </t>
  </si>
  <si>
    <t xml:space="preserve">REGISTRO METALICO TIPO CORTINA DE 1- 1/4 " </t>
  </si>
  <si>
    <t>REGISTRO DE BOLA DE 1½” PCP</t>
  </si>
  <si>
    <t>SUMATORIA PRECIOS UNITARIOS</t>
  </si>
  <si>
    <t>UT ESTUDIOS 049</t>
  </si>
  <si>
    <t>No indicó</t>
  </si>
  <si>
    <t>REGIÓN 5</t>
  </si>
  <si>
    <t>Los valores contemplan los gastos de transporte y asociados a estos. NO incluye el IVA.</t>
  </si>
  <si>
    <t>Proveedores</t>
  </si>
  <si>
    <t>Ítem representativo</t>
  </si>
  <si>
    <t>Código CCE</t>
  </si>
  <si>
    <t>Unidad</t>
  </si>
  <si>
    <t>ARINTIA GROUP S.A.S</t>
  </si>
  <si>
    <t>U.T. SOLUCIÓN FERRETERA PARA COLOMBIA</t>
  </si>
  <si>
    <t>INVESAKK S.A.S.</t>
  </si>
  <si>
    <t>FF SOLUCIONES S.A.</t>
  </si>
  <si>
    <t>JEM SUPPLIES S.A.S</t>
  </si>
  <si>
    <t>SOLUCIONES INTEGRALES UNIÓN S.A.S.</t>
  </si>
  <si>
    <t xml:space="preserve">NELSON ORLANDO ESPITIA CAMARGO </t>
  </si>
  <si>
    <t>JAIRO OSORIO CABALLERO</t>
  </si>
  <si>
    <t>DISERRA S.A.S.</t>
  </si>
  <si>
    <t>CyF_CCE1</t>
  </si>
  <si>
    <t>Accesorios De Material Plástico Para Tuberías, Codo De Alta Presión De 3" En Pvc</t>
  </si>
  <si>
    <t>UN</t>
  </si>
  <si>
    <t>CyF_CCE2</t>
  </si>
  <si>
    <t>Accesorios De Material Plástico Para Tuberías, Reductor De 4" A 3" En Pvc</t>
  </si>
  <si>
    <t>CyF_CCE3</t>
  </si>
  <si>
    <t>Accesorios De Material Plástico Para Tuberías, Tubo Rde 21 De 3" En Pvc</t>
  </si>
  <si>
    <t>CyF_CCE4</t>
  </si>
  <si>
    <t>Accesorios De Material Plástico Para Tuberías, Unión De 3" En Pvc</t>
  </si>
  <si>
    <t>CyF_CCE5</t>
  </si>
  <si>
    <t>Accesorios De Material Plástico Para Tuberías, Unión De Pvc (Y Doble ) 4"</t>
  </si>
  <si>
    <t>CyF_CCE6</t>
  </si>
  <si>
    <t>Accesorios De Material Plástico Para Tuberías, Unión De Pvc 1"</t>
  </si>
  <si>
    <t>CyF_CCE7</t>
  </si>
  <si>
    <t>Accesorios De Material Plástico Para Tuberías, Unión De Pvc 1/2"</t>
  </si>
  <si>
    <t>CyF_CCE8</t>
  </si>
  <si>
    <t>Accesorios De Material Plástico Para Tuberías, Unión De Pvc 3/4"</t>
  </si>
  <si>
    <t>CyF_CCE9</t>
  </si>
  <si>
    <t>Accesorios De Material Plástico Para Tuberías; Adaptador Hembra Alta Presion En Pvc Diametro 1/2"</t>
  </si>
  <si>
    <t>CyF_CCE10</t>
  </si>
  <si>
    <t>Accesorios De Material Plástico Para Tuberías; Sifon Pvc Sanitario 1-1/4" Desmontable Completo</t>
  </si>
  <si>
    <t>CyF_CCE11</t>
  </si>
  <si>
    <t>Accesorios De Material Plástico Para Tuberías; Tee De 3/4 Pvc Presion</t>
  </si>
  <si>
    <t>CyF_CCE12</t>
  </si>
  <si>
    <t>Accesorios De Material Plástico Para Tuberías;Adaptador Macho Alta Presion En Pvc Diametro 1/2"</t>
  </si>
  <si>
    <t>CyF_CCE13</t>
  </si>
  <si>
    <t>Accesorios De Material Plástico Para Tuberías;Adaptadores Machos 2.1/2"</t>
  </si>
  <si>
    <t>CyF_CCE14</t>
  </si>
  <si>
    <t>Accesorios De Material Plástico Para Tuberías;Adaptadores Machos 3"</t>
  </si>
  <si>
    <t>CyF_CCE15</t>
  </si>
  <si>
    <t>Accesorios De Material Plástico Para Tuberías;Adaptadores Machos 4"</t>
  </si>
  <si>
    <t>CyF_CCE16</t>
  </si>
  <si>
    <t>Accesorios De Material Plástico Para Tuberías;Codo 90°Tuberia Pvc Alta Presion 1/2"</t>
  </si>
  <si>
    <t>CyF_CCE17</t>
  </si>
  <si>
    <t>Accesorios De Material Plástico Para Tuberías;Codo De 3/4" Pvc Presion</t>
  </si>
  <si>
    <t>CyF_CCE18</t>
  </si>
  <si>
    <t>Accesorios De Material Plástico Para Tuberías;Codo Tuberia 90° Sanitaria 3 X 2 "</t>
  </si>
  <si>
    <t>CyF_CCE19</t>
  </si>
  <si>
    <t>Accesorios De Material Plástico Para Tuberías;Curvas Pvc De 2" Para Alta Presion</t>
  </si>
  <si>
    <t>CyF_CCE20</t>
  </si>
  <si>
    <t>Accesorios De Material Plástico Para Tuberías;Tee Pvc Pulgadas ½”</t>
  </si>
  <si>
    <t>CyF_CCE21</t>
  </si>
  <si>
    <t>Accesorios De Polivinilo Para Tubería Y Demás Materiales Plásticos; Semicodo 3/4" Pvc Presion</t>
  </si>
  <si>
    <t>CyF_CCE22</t>
  </si>
  <si>
    <t>Accesorios De Polivinilo Para Tubería Y Demás Materiales Plásticos; Union De 2.1/2" Rde 21</t>
  </si>
  <si>
    <t>CyF_CCE23</t>
  </si>
  <si>
    <t>Accesorios De Polivinilo Para Tubería Y Demás Materiales Plásticos; Union De 4" Rde 21</t>
  </si>
  <si>
    <t>CyF_CCE24</t>
  </si>
  <si>
    <t>Accesorios De Polivinilo Para Tubería Y Demás Materiales Plásticos; Union De 6" Rde 13,5</t>
  </si>
  <si>
    <t>CyF_CCE25</t>
  </si>
  <si>
    <t>Accesorios De Polivinilo Para Tubería Y Demás Materiales Plásticos; Union De 6" Rde 21</t>
  </si>
  <si>
    <t>CyF_CCE26</t>
  </si>
  <si>
    <t>Accesorios De Polivinilo Para Tubería Y Demás Materiales Plásticos; Union Sanitaria 2"</t>
  </si>
  <si>
    <t>CyF_CCE27</t>
  </si>
  <si>
    <t>Adaptador De Tubo Plástico Pvc 4" Hembra</t>
  </si>
  <si>
    <t>CyF_CCE28</t>
  </si>
  <si>
    <t>Adaptador De Tubo Plástico Pvc 4" Macho</t>
  </si>
  <si>
    <t>CyF_CCE29</t>
  </si>
  <si>
    <t>Adaptador De Tubo Plastico Pvc 1.1/4" Macho</t>
  </si>
  <si>
    <t>CyF_CCE30</t>
  </si>
  <si>
    <t>Adaptador Hembra Cpvc De 1/2"</t>
  </si>
  <si>
    <t>CyF_CCE31</t>
  </si>
  <si>
    <t>Adaptador Hembra De 1" Pvc Instalaciones Para El Transporte De Agua De Consumo A Presion.</t>
  </si>
  <si>
    <t>CyF_CCE32</t>
  </si>
  <si>
    <t>Adaptador Hembra De 2" Pvc Instalaciones Para El Transporte De Agua De Consumo A Presion.</t>
  </si>
  <si>
    <t>CyF_CCE33</t>
  </si>
  <si>
    <t>Adaptador Hembra En Pvc De 1.1/2"</t>
  </si>
  <si>
    <t>CyF_CCE34</t>
  </si>
  <si>
    <t>Adaptador Hembra En Pvc De 3"</t>
  </si>
  <si>
    <t>CyF_CCE35</t>
  </si>
  <si>
    <t>Adaptador Hembra En Pvc De 3/4"</t>
  </si>
  <si>
    <t>CyF_CCE36</t>
  </si>
  <si>
    <t>Adaptador Hembra Pvc 1/2 Este Adaptador A Presión De 1/2" - En Presentación Por Unidades.</t>
  </si>
  <si>
    <t>CyF_CCE37</t>
  </si>
  <si>
    <t>Adaptador Macho De 1.1/2" Pvc Instalaciones Para El Transporte De Agua De Consumo A Presion.</t>
  </si>
  <si>
    <t>CyF_CCE38</t>
  </si>
  <si>
    <t>Adaptador Macho De 1" Pvc Instalaciones Para El Transporte De Agua De Consumo A Presion.</t>
  </si>
  <si>
    <t>CyF_CCE39</t>
  </si>
  <si>
    <t>Adaptador Macho De 2.1/2" Pvc Instalaciones Para El Transporte De Agua De Consumo A Presion.</t>
  </si>
  <si>
    <t>CyF_CCE40</t>
  </si>
  <si>
    <t>Adaptador Macho De 2" Pvc Instalaciones Para El Transporte De Agua De Consumo A Presion.</t>
  </si>
  <si>
    <t>CyF_CCE41</t>
  </si>
  <si>
    <t>Adaptador Macho De 3/4" Pvc Instalaciones Para El Transporte De Agua De Consumo A Presion.</t>
  </si>
  <si>
    <t>CyF_CCE42</t>
  </si>
  <si>
    <t>Adaptador Macho De1/2" Pvc Instalaciones Para El Transporte De Agua De Consumo A Presion.</t>
  </si>
  <si>
    <t>CyF_CCE43</t>
  </si>
  <si>
    <t>Adaptador Macho En Pvc De 3"</t>
  </si>
  <si>
    <t>CyF_CCE44</t>
  </si>
  <si>
    <t>Adaptador Macho Pvc Para Agua Caliente 1.1/2" Elaborado En Poli (Cloruro De Vinilo Cal Schedule 40)</t>
  </si>
  <si>
    <t>CyF_CCE45</t>
  </si>
  <si>
    <t>Adaptador Macho Pvc Para Agua Caliente 1.1/4" Elaborado En Poli (Cloruro De Vinilo Cal Schedule 40)</t>
  </si>
  <si>
    <t>CyF_CCE46</t>
  </si>
  <si>
    <t>Adaptador Macho Pvc Para Agua Caliente 1" Elaborado En Poli (Cloruro De Vinilo Cal Schedule 40)</t>
  </si>
  <si>
    <t>CyF_CCE47</t>
  </si>
  <si>
    <t>Adaptador Macho Pvc Para Agua Caliente 1/2" Elaborado En Poli (Cloruro De Vinilo Cal Schedule 40)</t>
  </si>
  <si>
    <t>CyF_CCE48</t>
  </si>
  <si>
    <t>Adaptador Macho Pvc Para Agua Caliente 2" Elaborado En Poli (Cloruro De Vinilo Cal Schedule 40)</t>
  </si>
  <si>
    <t>CyF_CCE49</t>
  </si>
  <si>
    <t>Adaptador Macho Pvc Para Agua Caliente 3/4" Elaborado En Poli (Cloruro De Vinilo Cal Schedule 40)</t>
  </si>
  <si>
    <t>CyF_CCE50</t>
  </si>
  <si>
    <t>Adaptador Pvc Presión Hembra 2½"</t>
  </si>
  <si>
    <t>CyF_CCE51</t>
  </si>
  <si>
    <t>Adaptadores Presión Pvc Hembra 1.1/4"</t>
  </si>
  <si>
    <t>CyF_CCE52</t>
  </si>
  <si>
    <t>Alambre Acero Electro Galvanizado Calibre 12 Por 25 Kilos</t>
  </si>
  <si>
    <t>CyF_CCE53</t>
  </si>
  <si>
    <t>Alambre Acero Electro Galvanizado Calibre 14 Por 25 Kilos</t>
  </si>
  <si>
    <t>CyF_CCE54</t>
  </si>
  <si>
    <t>Alambre Acero Electro Galvanizado Calibre 16 Por 25 Kilos</t>
  </si>
  <si>
    <t>CyF_CCE55</t>
  </si>
  <si>
    <t>Alambre Acero Electro Galvanizado Calibre 18 Por 25 Kilos</t>
  </si>
  <si>
    <t>CyF_CCE56</t>
  </si>
  <si>
    <t>Alambre Calibre 18 Galvanizado En Acero X 1 Kilo</t>
  </si>
  <si>
    <t>CyF_CCE57</t>
  </si>
  <si>
    <t>Anticorrosivo</t>
  </si>
  <si>
    <t>GAL</t>
  </si>
  <si>
    <t>CyF_CCE58</t>
  </si>
  <si>
    <t>Anticorrosivo Blanco 1/4 gal</t>
  </si>
  <si>
    <t>CyF_CCE59</t>
  </si>
  <si>
    <t>Anticorrosivo Cromato De Zinc</t>
  </si>
  <si>
    <t>CyF_CCE60</t>
  </si>
  <si>
    <t>Anticorrosivo De Rápido Secado y Adherencia Sobre Metales Ferrosos Presentación 1/4 Galón</t>
  </si>
  <si>
    <t>CyF_CCE61</t>
  </si>
  <si>
    <t>Anticorrosivo De Rapido Secado Y Adherencia Sobre Metales Ferrosos, Colores Variados</t>
  </si>
  <si>
    <t>CyF_CCE62</t>
  </si>
  <si>
    <t>Anticorrosivo Galon 5000 Cc</t>
  </si>
  <si>
    <t>CyF_CCE63</t>
  </si>
  <si>
    <t>Anticorrosivo Gris X Galon</t>
  </si>
  <si>
    <t>CyF_CCE64</t>
  </si>
  <si>
    <t>Anticorrosivo Premium</t>
  </si>
  <si>
    <t>CyF_CCE65</t>
  </si>
  <si>
    <t>Anticorrosivo Rojo Oxido 1/4 galón</t>
  </si>
  <si>
    <t>CyF_CCE66</t>
  </si>
  <si>
    <t>Anticorrosivo Santiando Blanco 1/4 galón</t>
  </si>
  <si>
    <t>CyF_CCE67</t>
  </si>
  <si>
    <t>Arena Blanca De Rio Lavada: Para Construcción</t>
  </si>
  <si>
    <t>M3</t>
  </si>
  <si>
    <t>CyF_CCE68</t>
  </si>
  <si>
    <t>Arena Concreto A Granel: Arena De Uso En La Construcción; Para Concreto. Presentación: Por M3.</t>
  </si>
  <si>
    <t>CyF_CCE69</t>
  </si>
  <si>
    <t>Arena De Cantera</t>
  </si>
  <si>
    <t>CyF_CCE70</t>
  </si>
  <si>
    <t>Arena De Concreto * Bulto X 50 Kg</t>
  </si>
  <si>
    <t>CyF_CCE71</t>
  </si>
  <si>
    <t>Arena De Pega X 40 Kg Bulto</t>
  </si>
  <si>
    <t>CyF_CCE72</t>
  </si>
  <si>
    <t>Arena De Peña o arena amarilla</t>
  </si>
  <si>
    <t>CyF_CCE73</t>
  </si>
  <si>
    <t>Arena De Peña Negra Semilavada Para Revoque O Pañete</t>
  </si>
  <si>
    <t>CyF_CCE74</t>
  </si>
  <si>
    <t>Arena De Peña Presentacion Bulto 40 Kilos</t>
  </si>
  <si>
    <t>CyF_CCE75</t>
  </si>
  <si>
    <t>Arena De Revoque X Bulto de 50 kilos</t>
  </si>
  <si>
    <t>CyF_CCE76</t>
  </si>
  <si>
    <t>Arena De Rio</t>
  </si>
  <si>
    <t>CyF_CCE77</t>
  </si>
  <si>
    <t>Arena De Rio: Presentación Bulto Por 40 Kilos</t>
  </si>
  <si>
    <t>CyF_CCE78</t>
  </si>
  <si>
    <t>Arena Fina Tipo Peldar.</t>
  </si>
  <si>
    <t>CyF_CCE79</t>
  </si>
  <si>
    <t>Arena Lavada De Revoque M3</t>
  </si>
  <si>
    <t>CyF_CCE80</t>
  </si>
  <si>
    <t>Arena Lavada X Bulto De 40 Kilos.</t>
  </si>
  <si>
    <t>CyF_CCE81</t>
  </si>
  <si>
    <t>Arena Negra: Arena De Uso En La Construcción; Para Concreto. Presentación: Saco Por 40Kg.</t>
  </si>
  <si>
    <t>CyF_CCE82</t>
  </si>
  <si>
    <t>Arena Silicea Malla 10 - 2.0Mm (50Kg)</t>
  </si>
  <si>
    <t>CyF_CCE83</t>
  </si>
  <si>
    <t>Arena Silicea Malla 20 - 0.85Mm (50Kg)</t>
  </si>
  <si>
    <t>CyF_CCE84</t>
  </si>
  <si>
    <t>Arena Silicea Malla 40 - 0.425Mm (50Kg)</t>
  </si>
  <si>
    <t>CyF_CCE85</t>
  </si>
  <si>
    <t>Arena Silicea Malla 50 - 0.30Mm (50Kg)</t>
  </si>
  <si>
    <t>CyF_CCE86</t>
  </si>
  <si>
    <t>Arenas Industriales; Arena De Pozo</t>
  </si>
  <si>
    <t>CyF_CCE87</t>
  </si>
  <si>
    <t>Arenas Industriales;Arena Lavada Mt - (Para Uso En Obras Residenciales Y Comerciales)</t>
  </si>
  <si>
    <t>CyF_CCE88</t>
  </si>
  <si>
    <t>Bajante Tradicional Seccion 6,5X6,2 Cm Tramos De 3M</t>
  </si>
  <si>
    <t>CyF_CCE89</t>
  </si>
  <si>
    <t>Balde Negro De Construcción</t>
  </si>
  <si>
    <t>CyF_CCE90</t>
  </si>
  <si>
    <t>Barra Corrugada De Acero, Con Diámetro De 1/2" Y Con Una Longitud De 6 M</t>
  </si>
  <si>
    <t>CyF_CCE91</t>
  </si>
  <si>
    <t>Barra Corrugada De Acero, Con Diámetro De 1/4" Y Con Una Longitud De 6 M</t>
  </si>
  <si>
    <t>CyF_CCE92</t>
  </si>
  <si>
    <t>Barra Corrugada De Acero, Con Diametro De 6Mm Y Con Una Lingitud De 6M</t>
  </si>
  <si>
    <t>CyF_CCE93</t>
  </si>
  <si>
    <t>Barra De Acero Corrugada De 3/8Pulg X 6M, Según Ntc 2289 De 60.000 Psi.W</t>
  </si>
  <si>
    <t>CyF_CCE94</t>
  </si>
  <si>
    <t>Base Pintura Blanca X Galon</t>
  </si>
  <si>
    <t>CyF_CCE95</t>
  </si>
  <si>
    <t>Bases Y Pinturas Anticorrosivas; Base Pintura Diversos Colores X Galón</t>
  </si>
  <si>
    <t>CyF_CCE96</t>
  </si>
  <si>
    <t>Bisagra 105*35 Mm</t>
  </si>
  <si>
    <t>CyF_CCE97</t>
  </si>
  <si>
    <t>Bisagra 3" Por 1/2". Par</t>
  </si>
  <si>
    <t>CyF_CCE98</t>
  </si>
  <si>
    <t>Bisagra 3/8</t>
  </si>
  <si>
    <t>CyF_CCE99</t>
  </si>
  <si>
    <t>Bisagra 3X3"</t>
  </si>
  <si>
    <t>CyF_CCE100</t>
  </si>
  <si>
    <t>Bisagra Cobre Cabeza Redonda 1-1/2 Pulg: Accesorios Para Las Puertas. Presentación: Set De 2Und.</t>
  </si>
  <si>
    <t>CyF_CCE101</t>
  </si>
  <si>
    <t>Bisagra Cobre Cabeza Redonda 3 Pulg: Accesorios Para Las Puertas. Presentación: Set De 2Und.</t>
  </si>
  <si>
    <t>CyF_CCE102</t>
  </si>
  <si>
    <t>Bisagra Cobre Nudo Cabeza Plana 2-½" (Accesorios Puertas, Crobre)</t>
  </si>
  <si>
    <t>CyF_CCE103</t>
  </si>
  <si>
    <t>Bisagra Cobre Nudo Cabeza Plana 3" (Accesorios Puertas, Crobre)</t>
  </si>
  <si>
    <t>CyF_CCE104</t>
  </si>
  <si>
    <t>Bisagra Cobre Nudo Cabeza Plana 3-½" (Accesorios Puertas, Crobre)</t>
  </si>
  <si>
    <t>CyF_CCE105</t>
  </si>
  <si>
    <t>Bisagra Comun 2.1/2" Cobre *Par*</t>
  </si>
  <si>
    <t>CyF_CCE106</t>
  </si>
  <si>
    <t>Bisagra Común 3 1/2" cobre par</t>
  </si>
  <si>
    <t>CyF_CCE107</t>
  </si>
  <si>
    <t>Bisagra Común 3" cobre par</t>
  </si>
  <si>
    <t>CyF_CCE108</t>
  </si>
  <si>
    <t>Bisagra De Soldar Con Alas En Acero Inoxidable A-304</t>
  </si>
  <si>
    <t>CyF_CCE109</t>
  </si>
  <si>
    <t>Bisagra Escondida Parche</t>
  </si>
  <si>
    <t>CyF_CCE110</t>
  </si>
  <si>
    <t>Bisagra Extralarga 5/8</t>
  </si>
  <si>
    <t>CyF_CCE111</t>
  </si>
  <si>
    <t>Bisagra Golpe Pavonada 2 X 11/2</t>
  </si>
  <si>
    <t>CyF_CCE112</t>
  </si>
  <si>
    <t>Bisagra Hidraulica Para Puerta Pivotante Con Caja Empotrada A Piso Tipo Speedy O Similar</t>
  </si>
  <si>
    <t>CyF_CCE113</t>
  </si>
  <si>
    <t>Bisagra Nudo Cob.2 * 2</t>
  </si>
  <si>
    <t>CyF_CCE114</t>
  </si>
  <si>
    <t>Bisagra Omega 3"</t>
  </si>
  <si>
    <t>CyF_CCE115</t>
  </si>
  <si>
    <t>Bisagra Pistón 3/8"</t>
  </si>
  <si>
    <t>CyF_CCE116</t>
  </si>
  <si>
    <t>Bisagra Tipo Tipo Piano 1 1/2"</t>
  </si>
  <si>
    <t>CyF_CCE117</t>
  </si>
  <si>
    <t>Bisagra Tubular De 3/8"</t>
  </si>
  <si>
    <t>CyF_CCE118</t>
  </si>
  <si>
    <t>Bisagra Vaiven Para Muro 3"</t>
  </si>
  <si>
    <t>CyF_CCE119</t>
  </si>
  <si>
    <t>Bisagras 2"</t>
  </si>
  <si>
    <t>CyF_CCE120</t>
  </si>
  <si>
    <t>Bisagras Aluminio 3"</t>
  </si>
  <si>
    <t>CyF_CCE121</t>
  </si>
  <si>
    <t>Bisagras De 1 1/2Presentación Por Unidades.</t>
  </si>
  <si>
    <t>CyF_CCE122</t>
  </si>
  <si>
    <t>Bisagras Para Puerta De Dos Piezas Tipo Libro</t>
  </si>
  <si>
    <t>CyF_CCE123</t>
  </si>
  <si>
    <t>Bloque De Ladrillo De Alta Calidad Y Resistencia N° 5 De 12 X 20X30 Cm Unidad</t>
  </si>
  <si>
    <t>CyF_CCE124</t>
  </si>
  <si>
    <t>Bombillo 15 W Ahorrador Led</t>
  </si>
  <si>
    <t>CyF_CCE125</t>
  </si>
  <si>
    <t>Bombillo 200W 120V</t>
  </si>
  <si>
    <t>CyF_CCE126</t>
  </si>
  <si>
    <t>Bombillo 200W 220V Bombilla Incandescente De Rosca E27</t>
  </si>
  <si>
    <t>CyF_CCE127</t>
  </si>
  <si>
    <t>Bombillo 20W Ahorrador Led</t>
  </si>
  <si>
    <t>CyF_CCE128</t>
  </si>
  <si>
    <t>Bombillo 45W Ahorrador Led</t>
  </si>
  <si>
    <t>CyF_CCE129</t>
  </si>
  <si>
    <t>Bombillo Ahorrador 20W</t>
  </si>
  <si>
    <t>CyF_CCE130</t>
  </si>
  <si>
    <t>Bombillo Ahorrador 42W</t>
  </si>
  <si>
    <t>CyF_CCE131</t>
  </si>
  <si>
    <t>Bombillo Ahorrador 45W.</t>
  </si>
  <si>
    <t>CyF_CCE132</t>
  </si>
  <si>
    <t>Bombillo Ahorrador De 27W 3</t>
  </si>
  <si>
    <t>CyF_CCE133</t>
  </si>
  <si>
    <t>Bombillo Ahorrador Espiral 30W</t>
  </si>
  <si>
    <t>CyF_CCE134</t>
  </si>
  <si>
    <t>Bombillo Ahorrador Espiral 65W</t>
  </si>
  <si>
    <t>CyF_CCE135</t>
  </si>
  <si>
    <t>Bombillo Ahorrador Espiral Media De 20 W Luz Blanca Vida Util 8000 Horas aproximadamente.</t>
  </si>
  <si>
    <t>CyF_CCE136</t>
  </si>
  <si>
    <t>Bombillo Ahorrador Espiral Media De 45 W Luz Blanca Vida Util 8000 Horas aproximadamente</t>
  </si>
  <si>
    <t>CyF_CCE137</t>
  </si>
  <si>
    <t>Bombillo Ahorrador X Unidad 65W Forma De Bombillo Espiral Luz Fria</t>
  </si>
  <si>
    <t>CyF_CCE138</t>
  </si>
  <si>
    <t>Bombillo De 11 W A 110 - 120 Voltios Ahorrador</t>
  </si>
  <si>
    <t>CyF_CCE139</t>
  </si>
  <si>
    <t>Bombillo De Led 20W E27 1700 Lúmenes Luz Fría</t>
  </si>
  <si>
    <t>CyF_CCE140</t>
  </si>
  <si>
    <t>Bombillo De Led 9W Ahorro De Energia</t>
  </si>
  <si>
    <t>CyF_CCE141</t>
  </si>
  <si>
    <t>Bombillo Dicroico Led 5 W</t>
  </si>
  <si>
    <t>CyF_CCE142</t>
  </si>
  <si>
    <t>Bombillo Led 10W</t>
  </si>
  <si>
    <t>CyF_CCE143</t>
  </si>
  <si>
    <t>Bombillo Led 11 W</t>
  </si>
  <si>
    <t>CyF_CCE144</t>
  </si>
  <si>
    <t>Bombillo Led 20W Espiral 120V Luz Dia</t>
  </si>
  <si>
    <t>CyF_CCE145</t>
  </si>
  <si>
    <t>Bombillo Led 30 W</t>
  </si>
  <si>
    <t>CyF_CCE146</t>
  </si>
  <si>
    <t>Bombillo Led 65W 4224Lm 120V 60 Hz 8000 Hr. Luz Dia</t>
  </si>
  <si>
    <t>CyF_CCE147</t>
  </si>
  <si>
    <t>Bombillo Led 7W Espiral 120V Luz Dia</t>
  </si>
  <si>
    <t>CyF_CCE148</t>
  </si>
  <si>
    <t>Bombillo Led 806 Lúmenes 9.5W Rosca Luz Blanca</t>
  </si>
  <si>
    <t>CyF_CCE149</t>
  </si>
  <si>
    <t>Bombillo Led De 10,5 W</t>
  </si>
  <si>
    <t>CyF_CCE150</t>
  </si>
  <si>
    <t>Bombillo Led De 14 W</t>
  </si>
  <si>
    <t>CyF_CCE151</t>
  </si>
  <si>
    <t>Bombillo Led De 15 W</t>
  </si>
  <si>
    <t>CyF_CCE152</t>
  </si>
  <si>
    <t>Bombillo Led De 18 W</t>
  </si>
  <si>
    <t>CyF_CCE153</t>
  </si>
  <si>
    <t>Bombillo Led De 20 W</t>
  </si>
  <si>
    <t>CyF_CCE154</t>
  </si>
  <si>
    <t>Bombillo Led De 20 W Luz Blanca</t>
  </si>
  <si>
    <t>CyF_CCE155</t>
  </si>
  <si>
    <t>Bombillo Led De 30 W</t>
  </si>
  <si>
    <t>CyF_CCE156</t>
  </si>
  <si>
    <t>Bombillo Led De 30 W Luz Blanca</t>
  </si>
  <si>
    <t>CyF_CCE157</t>
  </si>
  <si>
    <t>Bombillo Led De 40 W</t>
  </si>
  <si>
    <t>CyF_CCE158</t>
  </si>
  <si>
    <t>Bombillo Led De 40 W Luz Blanca</t>
  </si>
  <si>
    <t>CyF_CCE159</t>
  </si>
  <si>
    <t>Bombillo Led De 6 W</t>
  </si>
  <si>
    <t>CyF_CCE160</t>
  </si>
  <si>
    <t>Bombillo Led De 8.5 W</t>
  </si>
  <si>
    <t>CyF_CCE161</t>
  </si>
  <si>
    <t>Bombillo Led Estándar 6W Rosca E27 15000 Horas De Vida Útil Luz Cálida. Voltaje 110-120 Voltios</t>
  </si>
  <si>
    <t>CyF_CCE162</t>
  </si>
  <si>
    <t>Bombillo Led Estándar 6W, 15000 Horas De Vida Útil Luz Blanca</t>
  </si>
  <si>
    <t>CyF_CCE163</t>
  </si>
  <si>
    <t>Bombillo Led Gu10 Con Socket Luz Blanca</t>
  </si>
  <si>
    <t>CyF_CCE164</t>
  </si>
  <si>
    <t>Bombillo Led Par 30 Luz 3500K Dimerizable</t>
  </si>
  <si>
    <t>CyF_CCE165</t>
  </si>
  <si>
    <t>Bombillo Led Tipo Vela Rosca E14 Luz Blanca, Color Blanco</t>
  </si>
  <si>
    <t>CyF_CCE166</t>
  </si>
  <si>
    <t>Bombillo Luz Led 10 W Gu 10 Con Socket</t>
  </si>
  <si>
    <t>CyF_CCE167</t>
  </si>
  <si>
    <t>Bombillo Tipo Vela Transparente</t>
  </si>
  <si>
    <t>CyF_CCE168</t>
  </si>
  <si>
    <t>Bombillos De Gas (Neón Y Similares); Bombilla Ecualogeno 70 W Iluminarias Led</t>
  </si>
  <si>
    <t>CyF_CCE169</t>
  </si>
  <si>
    <t>Bombillos De Gas (Neón Y Similares); Bombillo Ahorrador 15 Watt Tubular Iluminarias Led</t>
  </si>
  <si>
    <t>CyF_CCE170</t>
  </si>
  <si>
    <t>Bombillos De Gas (Neón Y Similares); Bombillo Ahorrador De 32 Watt Tubular Iluminarias Led</t>
  </si>
  <si>
    <t>CyF_CCE171</t>
  </si>
  <si>
    <t>Bombillos De Gas (Neón Y Similares); Bombillo Ahorrador De 45Watt Tubular Iluminarias Led</t>
  </si>
  <si>
    <t>CyF_CCE172</t>
  </si>
  <si>
    <t>Bombillos De Gas (Neón Y Similares); Bombillo Ahorrador De 9 Watt Tubular Iluminarias Led</t>
  </si>
  <si>
    <t>CyF_CCE173</t>
  </si>
  <si>
    <t>Bombillos De Gas (Neón Y Similares); Bombillo Led 3,5W T=100-240V Aclarar Iluminarias Led</t>
  </si>
  <si>
    <t>CyF_CCE174</t>
  </si>
  <si>
    <t>Bombillos De Gas (Neón Y Similares); Bombillo Tipo Led De Potencia 6.5W Iluminarias Led</t>
  </si>
  <si>
    <t>CyF_CCE175</t>
  </si>
  <si>
    <t>Bombillos De Gas (Neón Y Similares); Ilunminarias Led 25 Watts</t>
  </si>
  <si>
    <t>CyF_CCE176</t>
  </si>
  <si>
    <t>Bombillos De Gas (Neón Y Similares); Tubo Fluorescente 2*48</t>
  </si>
  <si>
    <t>CyF_CCE177</t>
  </si>
  <si>
    <t>Bombillos De Gas (Neón Y Similares);  Tubo Fluorescente T-12 F-20 Ref Eh-1257</t>
  </si>
  <si>
    <t>CyF_CCE178</t>
  </si>
  <si>
    <t>Bombillos De Gas (Neón Y Similares);Tubo Fluorescente 2*48 Iluminarias Led</t>
  </si>
  <si>
    <t>CyF_CCE179</t>
  </si>
  <si>
    <t>Bombillos De Gas (Neón Y Similares); Tubo Fluorescente 2*96 Iluminarias Led</t>
  </si>
  <si>
    <t>CyF_CCE180</t>
  </si>
  <si>
    <t>Bombillos De Gas (Neón Y Similares); Tubo Fluorescente 32Watt -T 8 Iluminarias Led</t>
  </si>
  <si>
    <t>CyF_CCE181</t>
  </si>
  <si>
    <t>Bombillos De Gas (Neón Y Similares); Tubo Fluorescente Slim Line 39 Watt T12 Iluminarias Led</t>
  </si>
  <si>
    <t>CyF_CCE182</t>
  </si>
  <si>
    <t>Bombillos De Gas (Neón Y Similares); Tubo Fluorescente T-12 F-20 Ref Eh-1257 Iluminarias Led</t>
  </si>
  <si>
    <t>CyF_CCE183</t>
  </si>
  <si>
    <t>Bombillos De Gas (Neón Y Similares);Bombillo De 150W</t>
  </si>
  <si>
    <t>CyF_CCE184</t>
  </si>
  <si>
    <t>Bombillos Potencia 42 Volts, 9 Watts Eficiencia Luminosa 50Lm/N Luz Blanca Redondo</t>
  </si>
  <si>
    <t>CyF_CCE185</t>
  </si>
  <si>
    <t>Bombillos Potencia 42 Volts, 9 Watts Eficiencia Luz Blanca Espiral</t>
  </si>
  <si>
    <t>CyF_CCE186</t>
  </si>
  <si>
    <t>Breaker Eléctrico De 1 Polo X 60 Amperios Atornillable. Presentación: Unidad.</t>
  </si>
  <si>
    <t>CyF_CCE187</t>
  </si>
  <si>
    <t>Breaker Eléctrico De 20 Amperios Unipolar. Presentación: Unidad.</t>
  </si>
  <si>
    <t>CyF_CCE188</t>
  </si>
  <si>
    <t>Breaker Eléctrico De 30 Amperios Unipolar. Presentación: Unidad.</t>
  </si>
  <si>
    <t>CyF_CCE189</t>
  </si>
  <si>
    <t>Breaker Eléctrico De 50 Amp. Presentación: Unidad.</t>
  </si>
  <si>
    <t>CyF_CCE190</t>
  </si>
  <si>
    <t>Breaker Eléctrico Industrial De 100 A 125 Amperios, 3 Polos. Presentación: Unidad.</t>
  </si>
  <si>
    <t>CyF_CCE191</t>
  </si>
  <si>
    <t>Breaker Eléctrico Industriales De 20 Amperios Abb. Presentación: Unidad.</t>
  </si>
  <si>
    <t>CyF_CCE192</t>
  </si>
  <si>
    <t>Breaker Industriales De 30 Amperios</t>
  </si>
  <si>
    <t>CyF_CCE193</t>
  </si>
  <si>
    <t>Breaker Industriales De 50 Amperios</t>
  </si>
  <si>
    <t>CyF_CCE194</t>
  </si>
  <si>
    <t>Breaker O Pin De Corte Monopolar Riel 20 Amperios</t>
  </si>
  <si>
    <t>CyF_CCE195</t>
  </si>
  <si>
    <t>Breaker O Pin De Corte Riel Din 3X60 - Presentación Por Unidades.</t>
  </si>
  <si>
    <t>CyF_CCE196</t>
  </si>
  <si>
    <t>Brida 12" Incluye Pernos, Tuercas, Empaque.</t>
  </si>
  <si>
    <t>CyF_CCE197</t>
  </si>
  <si>
    <t>Brida 14" Incluye Pernos, Tuercas, Empaque.</t>
  </si>
  <si>
    <t>CyF_CCE198</t>
  </si>
  <si>
    <t>Brida Ajustable Pvc-P 3" Sh80, 150 Psi.</t>
  </si>
  <si>
    <t>CyF_CCE199</t>
  </si>
  <si>
    <t>Brida Ajustable Pvc-P 4" Sh80, 150 Psi.</t>
  </si>
  <si>
    <t>CyF_CCE200</t>
  </si>
  <si>
    <t>Brida Ajustable Pvc-P 6" Sh80, 150 Psi.</t>
  </si>
  <si>
    <t>CyF_CCE201</t>
  </si>
  <si>
    <t>Brida Ajustable Pvc-P 8" Sh80, 150 Psi.</t>
  </si>
  <si>
    <t>CyF_CCE202</t>
  </si>
  <si>
    <t>Brida En Pvc Union Soldada 10" Van Stone Sch80</t>
  </si>
  <si>
    <t>CyF_CCE203</t>
  </si>
  <si>
    <t>Brida En Pvc Union Soldada 3" Sch 80</t>
  </si>
  <si>
    <t>CyF_CCE204</t>
  </si>
  <si>
    <t>Brida En Pvc Union Soldada 4" Van Stone Sch80</t>
  </si>
  <si>
    <t>CyF_CCE205</t>
  </si>
  <si>
    <t>Brida En Pvc Union Soldada 6" Sch 80</t>
  </si>
  <si>
    <t>CyF_CCE206</t>
  </si>
  <si>
    <t>Brida En Pvc Union Soldada 6" Van Stone Sch80</t>
  </si>
  <si>
    <t>CyF_CCE207</t>
  </si>
  <si>
    <t>Brida En Pvc Union Soldada 8" Van Stone Sch80</t>
  </si>
  <si>
    <t>CyF_CCE208</t>
  </si>
  <si>
    <t>Brida Loca De 3"</t>
  </si>
  <si>
    <t>CyF_CCE209</t>
  </si>
  <si>
    <t>Brida Loca De 4"</t>
  </si>
  <si>
    <t>CyF_CCE210</t>
  </si>
  <si>
    <t>Brida Loca De 8"</t>
  </si>
  <si>
    <t>CyF_CCE211</t>
  </si>
  <si>
    <t>Brida Ranurada 2"</t>
  </si>
  <si>
    <t>CyF_CCE212</t>
  </si>
  <si>
    <t>Brida Ranurada 3"</t>
  </si>
  <si>
    <t>CyF_CCE213</t>
  </si>
  <si>
    <t>Brida Ranurada 6"</t>
  </si>
  <si>
    <t>CyF_CCE214</t>
  </si>
  <si>
    <t>Brida Loca 10"</t>
  </si>
  <si>
    <t>CyF_CCE215</t>
  </si>
  <si>
    <t>Brocha 1 1/2"</t>
  </si>
  <si>
    <t>CyF_CCE216</t>
  </si>
  <si>
    <t>Brocha 1"</t>
  </si>
  <si>
    <t>CyF_CCE217</t>
  </si>
  <si>
    <t>Brocha 1/2"</t>
  </si>
  <si>
    <t>CyF_CCE218</t>
  </si>
  <si>
    <t>Brocha 2"</t>
  </si>
  <si>
    <t>CyF_CCE219</t>
  </si>
  <si>
    <t>Brocha 2" 1/2 Cerdas Naturales</t>
  </si>
  <si>
    <t>CyF_CCE220</t>
  </si>
  <si>
    <t>Brocha 2" 1/2"</t>
  </si>
  <si>
    <t>CyF_CCE221</t>
  </si>
  <si>
    <t>Brocha 2" Cerdas Naturales</t>
  </si>
  <si>
    <t>CyF_CCE222</t>
  </si>
  <si>
    <t>Brocha 3" Cerdas Naturales Chinas Blancas</t>
  </si>
  <si>
    <t>CyF_CCE223</t>
  </si>
  <si>
    <t>Brocha 3""</t>
  </si>
  <si>
    <t>CyF_CCE224</t>
  </si>
  <si>
    <t>Brocha 4"</t>
  </si>
  <si>
    <t>CyF_CCE225</t>
  </si>
  <si>
    <t>Brocha 4" Cerdas Naturales Chinas Blancas</t>
  </si>
  <si>
    <t>CyF_CCE226</t>
  </si>
  <si>
    <t>Brocha 5" Cerdas Naturales Chinas Blancas</t>
  </si>
  <si>
    <t>CyF_CCE227</t>
  </si>
  <si>
    <t>Brocha Cerda China Profesional De 4" Mango De Madera 1 Cm Grosor Por 3 Cm De Espesor</t>
  </si>
  <si>
    <t>CyF_CCE228</t>
  </si>
  <si>
    <t>Brocha Cerda Mona De 2 " Ideal Para Pinturas A Base De Aceite</t>
  </si>
  <si>
    <t>CyF_CCE229</t>
  </si>
  <si>
    <t>Brocha Cerda Mona Profesional De 2" Mango De Madera 1Cm Grosor Por 3Cm De Espesor</t>
  </si>
  <si>
    <t>CyF_CCE230</t>
  </si>
  <si>
    <t>Brocha Cerda Mona Profesional De 3" Mango De Pasta 1Cm Grosor Por 3Cm De Espesor</t>
  </si>
  <si>
    <t>CyF_CCE231</t>
  </si>
  <si>
    <t>Brocha Cerda Mona Profesional De 4" Mango De Pasta</t>
  </si>
  <si>
    <t>CyF_CCE232</t>
  </si>
  <si>
    <t>Brocha Cerda Mona Profesional De 5" Mango De Pasta 1Cm Grosor Por 3Cm De Espesor</t>
  </si>
  <si>
    <t>CyF_CCE233</t>
  </si>
  <si>
    <t>Brocha Cerda Mona Profesional De 6" Mango De Pasta 1Cm Grosor Por 3Cm De Espesor</t>
  </si>
  <si>
    <t>CyF_CCE234</t>
  </si>
  <si>
    <t>Brocha De Pintura De Pared De 3" Con Cerda China Negra</t>
  </si>
  <si>
    <t>CyF_CCE235</t>
  </si>
  <si>
    <t>Brocha De Pintura De Pared, De 2 ", Cerda China Negra, Mango De Plástico</t>
  </si>
  <si>
    <t>CyF_CCE236</t>
  </si>
  <si>
    <t>Brocha De Pintura De Pared, De 3 ", Cerda China Negra, Mango De Plástico</t>
  </si>
  <si>
    <t>CyF_CCE237</t>
  </si>
  <si>
    <t>Brocha De Pintura De Pared, De 3" De Ancho, X 1" De Grueso, De 3 3/4", Con Mango De Madera.</t>
  </si>
  <si>
    <t>CyF_CCE238</t>
  </si>
  <si>
    <t>Brocha De Pintura De Pared, De 3", Cerda China Negra, Mango De Madera.</t>
  </si>
  <si>
    <t>CyF_CCE239</t>
  </si>
  <si>
    <t>Brocha De Pintura De Pared, De 4" De Ancho, X 1" De Grueso, De 4 1/4", Con Mango De Madera.</t>
  </si>
  <si>
    <t>CyF_CCE240</t>
  </si>
  <si>
    <t>Brocha De Pintura De Pared, De 4", Cerda China Negra, Mango De Madera</t>
  </si>
  <si>
    <t>CyF_CCE241</t>
  </si>
  <si>
    <t>Brocha De Pintura De Pared, De 5 ", Cerda China Negra, Mango De Plástico</t>
  </si>
  <si>
    <t>CyF_CCE242</t>
  </si>
  <si>
    <t>Brocha De Pintura De Pared, De 5", Cerda China Negra, Mango De Madera.</t>
  </si>
  <si>
    <t>CyF_CCE243</t>
  </si>
  <si>
    <t>Brocha Natural De 1 1/2" Para Pintar En Interiores Y Exteriores</t>
  </si>
  <si>
    <t>CyF_CCE244</t>
  </si>
  <si>
    <t>Brocha Natural De 1" Para Pintar En Interiores Y Exteriores</t>
  </si>
  <si>
    <t>CyF_CCE245</t>
  </si>
  <si>
    <t>Brocha Para Barniz, De 2 1/2" De Ancho, Con Cerda Mona, Con Mango Plástico</t>
  </si>
  <si>
    <t>CyF_CCE246</t>
  </si>
  <si>
    <t>Brocha Para Barniz, De 3" Cerdas 100% Natural, De Dureza Intermedia, Con Mango De Madera.</t>
  </si>
  <si>
    <t>CyF_CCE247</t>
  </si>
  <si>
    <t>Brocha Para Pintura De Pared, De 6", Con Cerda China Negra, Con Mango De Madera</t>
  </si>
  <si>
    <t>CyF_CCE248</t>
  </si>
  <si>
    <t>Brocha Profesional 1"</t>
  </si>
  <si>
    <t>CyF_CCE249</t>
  </si>
  <si>
    <t>Brochas De 6” Cerda Mango Plastico</t>
  </si>
  <si>
    <t>CyF_CCE250</t>
  </si>
  <si>
    <t>Brochas Pelo De Mona De 1"Tipo: Brochas</t>
  </si>
  <si>
    <t>CyF_CCE251</t>
  </si>
  <si>
    <t>Brochas Pelo De Mona De 2" - Presentación Por Unidades.</t>
  </si>
  <si>
    <t>CyF_CCE252</t>
  </si>
  <si>
    <t>Brochas Pelo De Mona De 3" - Presentación Por Unidades.</t>
  </si>
  <si>
    <t>CyF_CCE253</t>
  </si>
  <si>
    <t>Bulto Cemento Blanco Tipo 1 Presentacion 20 Kg.</t>
  </si>
  <si>
    <t>CyF_CCE254</t>
  </si>
  <si>
    <t>Bulto Cemento Blanco Tipo 1 Presentacion 40 Kg.</t>
  </si>
  <si>
    <t>CyF_CCE255</t>
  </si>
  <si>
    <t>Bulto Cemento Gris Prsentacion 25 Kg</t>
  </si>
  <si>
    <t>CyF_CCE256</t>
  </si>
  <si>
    <t>Bulto De Cemento Por 42.5 Kilos</t>
  </si>
  <si>
    <t>CyF_CCE257</t>
  </si>
  <si>
    <t>Bulto Yeso Blanco Bulto X 25Kg</t>
  </si>
  <si>
    <t>CyF_CCE258</t>
  </si>
  <si>
    <t>Cabo En Madera Para Pala Larga</t>
  </si>
  <si>
    <t>CyF_CCE259</t>
  </si>
  <si>
    <t>Cabo En Madera Para Pica</t>
  </si>
  <si>
    <t>CyF_CCE260</t>
  </si>
  <si>
    <t>Cadena Eslabonada, Calibrada, De Acero, Con Un Diametro De 1/4"</t>
  </si>
  <si>
    <t>M</t>
  </si>
  <si>
    <t>CyF_CCE261</t>
  </si>
  <si>
    <t>Cadena Galvanizada 1/4" 10 Metros</t>
  </si>
  <si>
    <t>CyF_CCE262</t>
  </si>
  <si>
    <t>Cadena Galvanizada De 1/4"</t>
  </si>
  <si>
    <t>CyF_CCE263</t>
  </si>
  <si>
    <t>Cadena Microsoldada De 3/8 Galvanizada</t>
  </si>
  <si>
    <t>CyF_CCE264</t>
  </si>
  <si>
    <t>Caja 2 X 4 Pvc Standard</t>
  </si>
  <si>
    <t>CyF_CCE265</t>
  </si>
  <si>
    <t>Caja Circuito De Alimentación De Energía Con Breaker Trifásico A 100 Amperios 18 Circuitos</t>
  </si>
  <si>
    <t>CyF_CCE266</t>
  </si>
  <si>
    <t>Caja Circuito De Alimentación De Energía Con Breaker Trifásico A 100 Amperios 8 Circuitos</t>
  </si>
  <si>
    <t>CyF_CCE267</t>
  </si>
  <si>
    <t>Caja De Breaker Caja Monofasica 4 Circuitos S/ Metálica Color Gris Pintura Electrostática Puerta</t>
  </si>
  <si>
    <t>CyF_CCE268</t>
  </si>
  <si>
    <t>Caja De Paso Metalica 15X15X10 Cm Con Chapa</t>
  </si>
  <si>
    <t>CyF_CCE269</t>
  </si>
  <si>
    <t>Caja Doble Conduit Pvc Medidas 107*107 Mm</t>
  </si>
  <si>
    <t>CyF_CCE270</t>
  </si>
  <si>
    <t>Caja Pvc 2400 Sistema Electrico</t>
  </si>
  <si>
    <t>CyF_CCE271</t>
  </si>
  <si>
    <t>Caja Pvc 5800 Sistema Electrico</t>
  </si>
  <si>
    <t>CyF_CCE272</t>
  </si>
  <si>
    <t>Caja Sencilla En Pvc Para Punto Electrico De 103 X 60 X 45 Mm</t>
  </si>
  <si>
    <t>CyF_CCE273</t>
  </si>
  <si>
    <t>Cajas Pvc Con Suplementos 10 - Presentación Por Unidades.</t>
  </si>
  <si>
    <t>CyF_CCE274</t>
  </si>
  <si>
    <t>Cal (Kilos)</t>
  </si>
  <si>
    <t>KG</t>
  </si>
  <si>
    <t>CyF_CCE275</t>
  </si>
  <si>
    <t>Cal Dolomita (Cao 32% Mgo 17%)</t>
  </si>
  <si>
    <t>CyF_CCE276</t>
  </si>
  <si>
    <t>Cal Hidratada</t>
  </si>
  <si>
    <t>CyF_CCE277</t>
  </si>
  <si>
    <t>Cal Hidratada Bulto X 10 Kg</t>
  </si>
  <si>
    <t>CyF_CCE278</t>
  </si>
  <si>
    <t>Cal Viva X 10 Kg</t>
  </si>
  <si>
    <t>CyF_CCE279</t>
  </si>
  <si>
    <t>Cal Viva X 25 Kilos</t>
  </si>
  <si>
    <t>CyF_CCE280</t>
  </si>
  <si>
    <t>Cal Viva, Presentación De 40 Kg.</t>
  </si>
  <si>
    <t>CyF_CCE281</t>
  </si>
  <si>
    <t>Canaleta 43 (0,43X6,50) ., En Fibrocemento.</t>
  </si>
  <si>
    <t>CyF_CCE282</t>
  </si>
  <si>
    <t>Canaleta 90 (0,90X9,00M) Eternit O Equivalente, En Fibrocemento.</t>
  </si>
  <si>
    <t>CyF_CCE283</t>
  </si>
  <si>
    <t>Canaleta Blanca De 20X12Mm - (En Plástico, Para Conducir Cables Eléctricos)</t>
  </si>
  <si>
    <t>CyF_CCE284</t>
  </si>
  <si>
    <t>Canaleta De 6 Mt De Largo X 20 Cm De Ancho Calibre 16 Altura De 12 Cms</t>
  </si>
  <si>
    <t>CyF_CCE285</t>
  </si>
  <si>
    <t>Canaleta Industrial 24.5X15 Cm. .</t>
  </si>
  <si>
    <t>CyF_CCE286</t>
  </si>
  <si>
    <t>Canaleta Instalacion De Redes Plastico Blanco Con Adhesivo De 1/2 Cm. Unidad</t>
  </si>
  <si>
    <t>CyF_CCE287</t>
  </si>
  <si>
    <t>Canaleta Metalica Con Division 10X4 Cm Lamina Cold Rolled Cal 22 Incluye Al Menos Dos Troquelesx M</t>
  </si>
  <si>
    <t>CyF_CCE288</t>
  </si>
  <si>
    <t>Canaleta Para Lamina Drywall 0.85 Mm Paral Fc 140*41.2 X 2.44 Mt</t>
  </si>
  <si>
    <t>CyF_CCE289</t>
  </si>
  <si>
    <t>Canaleta Perfil 43, De 0,43 X 6 M</t>
  </si>
  <si>
    <t>CyF_CCE290</t>
  </si>
  <si>
    <t>Canaleta Plastica 40Mm X25Mm Para Cable X2 Metros De Larga Adhesiva</t>
  </si>
  <si>
    <t>CyF_CCE291</t>
  </si>
  <si>
    <t>Canaleta Plastica Blanca 100X45</t>
  </si>
  <si>
    <t>CyF_CCE292</t>
  </si>
  <si>
    <t>Canaleta Plástica Blanca 40X25 Con División</t>
  </si>
  <si>
    <t>CyF_CCE293</t>
  </si>
  <si>
    <t>Canaleta Plastica Blanca 60X40 Con División</t>
  </si>
  <si>
    <t>CyF_CCE294</t>
  </si>
  <si>
    <t>Canaleta Plastica Con Adhesivo Azul 30 Mm X 10Mm: En Pvc, 30Mm*10Mm, Incluye Cinta Adhesiva Azul</t>
  </si>
  <si>
    <t>CyF_CCE295</t>
  </si>
  <si>
    <t>Canaleta Plastica De 2Cm X2M</t>
  </si>
  <si>
    <t>CyF_CCE296</t>
  </si>
  <si>
    <t>Canaletas 40X25 Blanca</t>
  </si>
  <si>
    <t>CyF_CCE297</t>
  </si>
  <si>
    <t>Canaletas 60X13 Blanca – Piso</t>
  </si>
  <si>
    <t>CyF_CCE298</t>
  </si>
  <si>
    <t>Candado #60</t>
  </si>
  <si>
    <t>CyF_CCE299</t>
  </si>
  <si>
    <t>Candado #870 Candado De Alta Seguridad Acero Templado X 70 Mm.</t>
  </si>
  <si>
    <t>CyF_CCE300</t>
  </si>
  <si>
    <t>Candado 30 Mm Tipo Industrial Protección Intemperie</t>
  </si>
  <si>
    <t>CyF_CCE301</t>
  </si>
  <si>
    <t>Candado 50 Mm Tipo Industrial Protección Intemperie</t>
  </si>
  <si>
    <t>CyF_CCE302</t>
  </si>
  <si>
    <t>Candado 60 Mm Tipo Industrial Protección Intemperie</t>
  </si>
  <si>
    <t>CyF_CCE303</t>
  </si>
  <si>
    <t>Candado Anticizalla 70Mm - (Caja Serguridad, Acero Endurecido, 7,0Cm Acho Aprox)</t>
  </si>
  <si>
    <t>CyF_CCE304</t>
  </si>
  <si>
    <t>Candado Anticizalla 90 Mm - (Cajas De Serguridad En Acero Endurecido De 6 Cm)</t>
  </si>
  <si>
    <t>CyF_CCE305</t>
  </si>
  <si>
    <t>Candado Blindado 60 Mm - (En Acero Endurecido, Metálico De 6,0 Cm Ancho Aprox)</t>
  </si>
  <si>
    <t>CyF_CCE306</t>
  </si>
  <si>
    <t>Candado Blindado 70 Mm - (En Acero Endurecido, Metálico De 7,0 Cm Ancho Aprox)</t>
  </si>
  <si>
    <t>CyF_CCE307</t>
  </si>
  <si>
    <t>Candado Blindado 80 Mm</t>
  </si>
  <si>
    <t>CyF_CCE308</t>
  </si>
  <si>
    <t>Candado De Alta Seguridad (70 De Ancho X14 De Diámetro X 17 De Espacio Libre De Arco)</t>
  </si>
  <si>
    <t>CyF_CCE309</t>
  </si>
  <si>
    <t>Candado De Alta Seguridad Acero Templado X 70 Mm</t>
  </si>
  <si>
    <t>CyF_CCE310</t>
  </si>
  <si>
    <t>Candado Encauchetado 71 Mm</t>
  </si>
  <si>
    <t>CyF_CCE311</t>
  </si>
  <si>
    <t>Candado Globe # 50</t>
  </si>
  <si>
    <t>CyF_CCE312</t>
  </si>
  <si>
    <t>Candado Grande # 50 Segure</t>
  </si>
  <si>
    <t>CyF_CCE313</t>
  </si>
  <si>
    <t>Candado Italiano 30Mm</t>
  </si>
  <si>
    <t>CyF_CCE314</t>
  </si>
  <si>
    <t>Candado Italiano 70 Mm</t>
  </si>
  <si>
    <t>CyF_CCE315</t>
  </si>
  <si>
    <t>Candado Laminado Acero 30 Mm.</t>
  </si>
  <si>
    <t>CyF_CCE316</t>
  </si>
  <si>
    <t>Candado Laminado Acero 40 Mm.</t>
  </si>
  <si>
    <t>CyF_CCE317</t>
  </si>
  <si>
    <t>Candado Laton 60 Mm</t>
  </si>
  <si>
    <t>CyF_CCE318</t>
  </si>
  <si>
    <t>Candado Seguridad Cuello Alto 50 Mm - (Caja Serguridad, Acero Endurecido, 5,0 Cm Acho Aprox)</t>
  </si>
  <si>
    <t>CyF_CCE319</t>
  </si>
  <si>
    <t>Candado Tipo Alemán 40 Mm - (En Acero Endurecido, Metálico De 4,0 Cm Ancho Aprox)</t>
  </si>
  <si>
    <t>CyF_CCE320</t>
  </si>
  <si>
    <t>Candado Tipo Alemán 50Mm - (En Acero Endurecido, Metálico De 5,0Cm Ancho Aprox)</t>
  </si>
  <si>
    <t>CyF_CCE321</t>
  </si>
  <si>
    <t>Candado Tipo Alemán 70Mm - (En Acero Endurecido, Metálico De 7,0Cm Ancho Aprox)</t>
  </si>
  <si>
    <t>CyF_CCE322</t>
  </si>
  <si>
    <t>Candado Tipo Barrilito 60 Mm</t>
  </si>
  <si>
    <t>CyF_CCE323</t>
  </si>
  <si>
    <t>Candado Tipo Italiano De 60 Mm.</t>
  </si>
  <si>
    <t>CyF_CCE324</t>
  </si>
  <si>
    <t>Candados;Candado Anticizalla 90Mm - (Cajas De Serguridad En Acero Endurecido De 6Cm)</t>
  </si>
  <si>
    <t>CyF_CCE325</t>
  </si>
  <si>
    <t>Candados;Candado Blindado 60Mm - (En Acero Endurecido, Metálico De 6,0Cm Ancho Aprox)</t>
  </si>
  <si>
    <t>CyF_CCE326</t>
  </si>
  <si>
    <t>Capacete Roscado En Aluminio Para Tuberia Imc Galvanizada De 1"</t>
  </si>
  <si>
    <t>CyF_CCE327</t>
  </si>
  <si>
    <t>Capacete Roscado En Aluminio Para Tuberia Imc Galvanizada De 2"</t>
  </si>
  <si>
    <t>CyF_CCE328</t>
  </si>
  <si>
    <t>Capacete Roscado En Aluminio Para Tuberia Imc Galvanizada De 3"</t>
  </si>
  <si>
    <t>CyF_CCE329</t>
  </si>
  <si>
    <t>Capacete Roscado En Aluminio Para Tuberia Imc Galvanizada De 4"</t>
  </si>
  <si>
    <t>CyF_CCE330</t>
  </si>
  <si>
    <t>Carretilla Grande P/Plastico R/Neumatica</t>
  </si>
  <si>
    <t>CyF_CCE331</t>
  </si>
  <si>
    <t>Carreto De Nylon Para Guadaña X 100 Metros</t>
  </si>
  <si>
    <t>CyF_CCE332</t>
  </si>
  <si>
    <t>Casquillos Para Tubos Plasticos Pvc 20 Mm</t>
  </si>
  <si>
    <t>CyF_CCE333</t>
  </si>
  <si>
    <t>Cemento Blanco</t>
  </si>
  <si>
    <t>CyF_CCE334</t>
  </si>
  <si>
    <t>Cemento Blanco 20Kg - (De Uso General Para Construcción)</t>
  </si>
  <si>
    <t>CyF_CCE335</t>
  </si>
  <si>
    <t>Cemento Blanco 40Kg - (De Uso General Para Construcción)</t>
  </si>
  <si>
    <t>CyF_CCE336</t>
  </si>
  <si>
    <t>Cemento Blanco Tipo 3, Presentación De 40 Kg.</t>
  </si>
  <si>
    <t>CyF_CCE337</t>
  </si>
  <si>
    <t>Cemento De Contacto - Galón.</t>
  </si>
  <si>
    <t>CyF_CCE338</t>
  </si>
  <si>
    <t>Cemento Gris</t>
  </si>
  <si>
    <t>CyF_CCE339</t>
  </si>
  <si>
    <t>Cemento Gris 50Kl - (De Uso General Para Construcción)</t>
  </si>
  <si>
    <t>CyF_CCE340</t>
  </si>
  <si>
    <t>Cemento Gris 5Kl - (De Uso General Para Construcción)</t>
  </si>
  <si>
    <t>CyF_CCE341</t>
  </si>
  <si>
    <t>Cemento Plastico Tapagoteras 1/1</t>
  </si>
  <si>
    <t>CyF_CCE342</t>
  </si>
  <si>
    <t>Cemento Plastico Tapagoteras 1/4</t>
  </si>
  <si>
    <t>CyF_CCE343</t>
  </si>
  <si>
    <t>Cepillo De Acero De 18"</t>
  </si>
  <si>
    <t>CyF_CCE344</t>
  </si>
  <si>
    <t>Cerradura 396-Rs Izquierda - (De Sobreponer, Para Uso En Entradas Principales)</t>
  </si>
  <si>
    <t>CyF_CCE345</t>
  </si>
  <si>
    <t>Cerradura 987 Izquierda Derecha - (Para Uso En Puertas, Con Doble Pasador, Tres Golpes)</t>
  </si>
  <si>
    <t>CyF_CCE346</t>
  </si>
  <si>
    <t>Cerradura Alcoba Tipo Pera Satinada</t>
  </si>
  <si>
    <t>CyF_CCE347</t>
  </si>
  <si>
    <t>Cerradura Alcoba De Manija Cromada</t>
  </si>
  <si>
    <t>CyF_CCE348</t>
  </si>
  <si>
    <t>Cerradura Alcoba Madera Dorada 3 Unidades - (Cerraduras Pomo, Madera Dorada)</t>
  </si>
  <si>
    <t>CyF_CCE349</t>
  </si>
  <si>
    <t>Cerradura Baño De Manija Cromada</t>
  </si>
  <si>
    <t>CyF_CCE350</t>
  </si>
  <si>
    <t>Cerradura Baño Tipo Pera Satinada</t>
  </si>
  <si>
    <t>CyF_CCE351</t>
  </si>
  <si>
    <t xml:space="preserve">Cerradura Bell Wood Pomo Madera - Baño </t>
  </si>
  <si>
    <t>CyF_CCE352</t>
  </si>
  <si>
    <t xml:space="preserve">Cerradura Cerrojo Doble Llave - Tipo Schlage </t>
  </si>
  <si>
    <t>CyF_CCE353</t>
  </si>
  <si>
    <t>Cerradura Cerrojo Llave Volteador -</t>
  </si>
  <si>
    <t>CyF_CCE354</t>
  </si>
  <si>
    <t>Cerradura Cilindrica De Manija Tipo Jupiter O Similar, Acabado Cromado Mate.</t>
  </si>
  <si>
    <t>CyF_CCE355</t>
  </si>
  <si>
    <t>Cerradura Cilindrica Para Oficina Doble Seguridad</t>
  </si>
  <si>
    <t>CyF_CCE356</t>
  </si>
  <si>
    <t>Cerradura Cilíndrica, Para Alcoba Con Llaves, Pestillo Sencillo, Cilindro De Volteadores, Aluminio</t>
  </si>
  <si>
    <t>CyF_CCE357</t>
  </si>
  <si>
    <t>Cerradura Cilíndrica, Para Alcoba, Pestillo Sencillo, Cilindro De Pines, Pomo Madera</t>
  </si>
  <si>
    <t>CyF_CCE358</t>
  </si>
  <si>
    <t>Cerradura Cuadrada En Acero Inoxidable 304 Con Acabado Satinado, Para Puerta De De Vidrio.</t>
  </si>
  <si>
    <t>CyF_CCE359</t>
  </si>
  <si>
    <t>Cerradura De Manija Accent Acabado Anticado Cromo Mate-</t>
  </si>
  <si>
    <t>CyF_CCE360</t>
  </si>
  <si>
    <t>Cerradura De Mueble Metalica 1560.</t>
  </si>
  <si>
    <t>CyF_CCE361</t>
  </si>
  <si>
    <t>Cerradura De Seguridad (Llave - Llave)</t>
  </si>
  <si>
    <t>CyF_CCE362</t>
  </si>
  <si>
    <t>Cerradura De Sobreponer 500Mm</t>
  </si>
  <si>
    <t>CyF_CCE363</t>
  </si>
  <si>
    <t>Cerradura Doble Seguridad Pomo Cromada Mate .</t>
  </si>
  <si>
    <t>CyF_CCE364</t>
  </si>
  <si>
    <t>Cerradura Entrada Bola Anticado - (Cerraduras Pomo, En Acero)</t>
  </si>
  <si>
    <t>CyF_CCE365</t>
  </si>
  <si>
    <t>Cerradura Para Alcoba Cerradura Alcoba 5831 A P/B Madera Clara Escudo Dorado Ka</t>
  </si>
  <si>
    <t>CyF_CCE366</t>
  </si>
  <si>
    <t>Cerradura Para Entrada Pomo 53*64Mm</t>
  </si>
  <si>
    <t>CyF_CCE367</t>
  </si>
  <si>
    <t>Cerradura Tipo Pera Madera Para Alcoba</t>
  </si>
  <si>
    <t>CyF_CCE368</t>
  </si>
  <si>
    <t>Cerradura Tipo Pera Madera Para Baño</t>
  </si>
  <si>
    <t>CyF_CCE369</t>
  </si>
  <si>
    <t>Cerraduras Para Puertas; Chapa De Seguridad</t>
  </si>
  <si>
    <t>CyF_CCE370</t>
  </si>
  <si>
    <t>Cerraduras Para Puertas; Chapa Para Puertas</t>
  </si>
  <si>
    <t>CyF_CCE371</t>
  </si>
  <si>
    <t>Chapa Bola Pestillo Doble De Seguridad</t>
  </si>
  <si>
    <t>CyF_CCE372</t>
  </si>
  <si>
    <t>Chapa Cerradura Alcoba Madera Plateada.</t>
  </si>
  <si>
    <t>CyF_CCE373</t>
  </si>
  <si>
    <t>Chapa Cerrojo Seguridad 170 1/4 Llave Punto Cromada. Presentacion Por Unidades</t>
  </si>
  <si>
    <t>CyF_CCE374</t>
  </si>
  <si>
    <t>Chapa Cilíndrica 747</t>
  </si>
  <si>
    <t>CyF_CCE375</t>
  </si>
  <si>
    <t>Chapa De Poma 5304 O Similares Cerradura Con Mecanismo Cilíndrico Función Para Entrada (Con Llave)</t>
  </si>
  <si>
    <t>CyF_CCE376</t>
  </si>
  <si>
    <t>Chapa De Poma 5316 O Similares Cerradura Con Mecanismo Cilíndrico Función Para Entrada (Con Llave)</t>
  </si>
  <si>
    <t>CyF_CCE377</t>
  </si>
  <si>
    <t>Chapa De Seguridad Para Puerta</t>
  </si>
  <si>
    <t>CyF_CCE378</t>
  </si>
  <si>
    <t>Chapa De Sobre Poner</t>
  </si>
  <si>
    <t>CyF_CCE379</t>
  </si>
  <si>
    <t>Chapa De Sobreponer 987 O</t>
  </si>
  <si>
    <t>CyF_CCE380</t>
  </si>
  <si>
    <t>Chapa Forte Izquierda 3593</t>
  </si>
  <si>
    <t>CyF_CCE381</t>
  </si>
  <si>
    <t>Chapa Mad Dord Ref. 1251</t>
  </si>
  <si>
    <t>CyF_CCE382</t>
  </si>
  <si>
    <t>Chapa Para Gaveta</t>
  </si>
  <si>
    <t>CyF_CCE383</t>
  </si>
  <si>
    <t>Chapa Pico Loro Doble Cilindro</t>
  </si>
  <si>
    <t>CyF_CCE384</t>
  </si>
  <si>
    <t>Chapa Puerta Vf-6 Bei Der.</t>
  </si>
  <si>
    <t>CyF_CCE385</t>
  </si>
  <si>
    <t>Chapa Puerta Vf-6 Bei Izq</t>
  </si>
  <si>
    <t>CyF_CCE386</t>
  </si>
  <si>
    <t>Chapas Metalicas De Bola</t>
  </si>
  <si>
    <t>CyF_CCE387</t>
  </si>
  <si>
    <t>Chapas O Pomos Para Puerta</t>
  </si>
  <si>
    <t>CyF_CCE388</t>
  </si>
  <si>
    <t>Chapas O Pomos Para Puerta De Alcobas</t>
  </si>
  <si>
    <t>CyF_CCE389</t>
  </si>
  <si>
    <t>Chapas O Pomos Para Puerta De Alcobas En Aluminio</t>
  </si>
  <si>
    <t>CyF_CCE390</t>
  </si>
  <si>
    <t>Chapas Para Puerta Metalica De Doble Guarda Cerradura 3610 Der Llave Multipunto Yale Tdt</t>
  </si>
  <si>
    <t>CyF_CCE391</t>
  </si>
  <si>
    <t>Chapas Referencia 111 O</t>
  </si>
  <si>
    <t>CyF_CCE392</t>
  </si>
  <si>
    <t>Cinta Adhesiva Con Respaldo Con Respaldo De Acetato Adhesivo X Unidad</t>
  </si>
  <si>
    <t>CyF_CCE393</t>
  </si>
  <si>
    <t>Cinta Aislante 19 Mm X 20 Metros</t>
  </si>
  <si>
    <t>CyF_CCE394</t>
  </si>
  <si>
    <t>Cinta Aislante 3M Super X 20M</t>
  </si>
  <si>
    <t>CyF_CCE395</t>
  </si>
  <si>
    <t>Cinta Aislante De 1,8Cm Ancho X 15M Largo - (En Pvc, De Uso Eléctrico, Para Uso En Tubos)</t>
  </si>
  <si>
    <t>CyF_CCE396</t>
  </si>
  <si>
    <t>Cinta Aislante De 3 Metros.</t>
  </si>
  <si>
    <t>CyF_CCE397</t>
  </si>
  <si>
    <t>Cinta Aislante De Vinilo Negra 19 Mmx 20.1 Rollo X 20Mt</t>
  </si>
  <si>
    <t>CyF_CCE398</t>
  </si>
  <si>
    <t>Cinta Aislante Elect . 18Mm X 20M X 0.177</t>
  </si>
  <si>
    <t>CyF_CCE399</t>
  </si>
  <si>
    <t>Cinta Aislante Electrica X 10 Mts Presentacion Rollo</t>
  </si>
  <si>
    <t>CyF_CCE400</t>
  </si>
  <si>
    <t>Cinta Aislante Electrica X 5 Mts Presentacion Rollo</t>
  </si>
  <si>
    <t>CyF_CCE401</t>
  </si>
  <si>
    <t>Cinta Aislante Negra 19 Mm X 18 Mts Cumple Norma Técnica Retie Temperatura Maxima105°C- Hasta 600V</t>
  </si>
  <si>
    <t>CyF_CCE402</t>
  </si>
  <si>
    <t>Cinta Aislante Negra 3/4X 5Mts</t>
  </si>
  <si>
    <t>CyF_CCE403</t>
  </si>
  <si>
    <t>Cinta Aislante Negra 3/4X10Mts</t>
  </si>
  <si>
    <t>CyF_CCE404</t>
  </si>
  <si>
    <t>Cinta Aislante Rollo Rojo X 10Mt.</t>
  </si>
  <si>
    <t>CyF_CCE405</t>
  </si>
  <si>
    <t>Cinta Antideslizante 2" 5 Mt Fotoluminiscente</t>
  </si>
  <si>
    <t>CyF_CCE406</t>
  </si>
  <si>
    <t>Cinta Autoadhesiva; Cinta Para Junta X 75 Mtrs</t>
  </si>
  <si>
    <t>CyF_CCE407</t>
  </si>
  <si>
    <t>Cinta Autofun. Bajo Vol. 19Mmx0.76X6.71M</t>
  </si>
  <si>
    <t>CyF_CCE408</t>
  </si>
  <si>
    <t>Cinta De Acero Inoxidable 5/8"</t>
  </si>
  <si>
    <t>CyF_CCE409</t>
  </si>
  <si>
    <t>Cinta De Demarcacion * 10 M.</t>
  </si>
  <si>
    <t>CyF_CCE410</t>
  </si>
  <si>
    <t>Cinta De Enmascarar 1Pulg X 40Mt. Presentación: Rollo De 1" X 40Mt</t>
  </si>
  <si>
    <t>CyF_CCE411</t>
  </si>
  <si>
    <t>Cinta De Enmascarar 2Pulg X 40Mt. Presentación: Rollo De 2" X 40Mt</t>
  </si>
  <si>
    <t>CyF_CCE412</t>
  </si>
  <si>
    <t>Cinta De Enmascarar 4Pulg X 40Mt. Presentación: Rollo De 4" X 40Mt.</t>
  </si>
  <si>
    <t>CyF_CCE413</t>
  </si>
  <si>
    <t>Cinta De Enmascarar De 1 Pulgada- Presentación Por Rollo De 24 m</t>
  </si>
  <si>
    <t>CyF_CCE414</t>
  </si>
  <si>
    <t>Cinta De Enmascarar De 1": En Rollo X 54,86M Espesor De La Cinta 0,14 Ml</t>
  </si>
  <si>
    <t>CyF_CCE415</t>
  </si>
  <si>
    <t>Cinta De Enmascarar Multiproposito, Dimensiones (12Mmx25M) Nacional</t>
  </si>
  <si>
    <t>CyF_CCE416</t>
  </si>
  <si>
    <t>Cinta De Enmascarar Multipropósito: Dimensiones (24Mmx40M), Nacional Espesor De La Cinta 0,14 Ml.</t>
  </si>
  <si>
    <t>CyF_CCE417</t>
  </si>
  <si>
    <t>Cinta De Fibra Vidrio 90 Mm - Presentación Por Rollo De 90 Mm</t>
  </si>
  <si>
    <t>CyF_CCE418</t>
  </si>
  <si>
    <t>Cinta De Papel Para Yeso Carton 50 Mm X 150 Mtrs</t>
  </si>
  <si>
    <t>CyF_CCE419</t>
  </si>
  <si>
    <t>Cinta De Señalizacion Peligro No Pase X 100M</t>
  </si>
  <si>
    <t>CyF_CCE420</t>
  </si>
  <si>
    <t>Cinta Eléctrica: Aislante De Vinil 19Mm, Rollo X 18 Metros, Color Amarillo</t>
  </si>
  <si>
    <t>CyF_CCE421</t>
  </si>
  <si>
    <t>Cinta En Acero Inoxidable 1/2"</t>
  </si>
  <si>
    <t>CyF_CCE422</t>
  </si>
  <si>
    <t>Cinta En Malla Para Drywall 60 Metros Cuadrado</t>
  </si>
  <si>
    <t>CyF_CCE423</t>
  </si>
  <si>
    <t>Cinta Enmascarar 1" De 3 Metros.</t>
  </si>
  <si>
    <t>CyF_CCE424</t>
  </si>
  <si>
    <t>Cinta Enmascarar 1/2" X 40 Mts</t>
  </si>
  <si>
    <t>CyF_CCE425</t>
  </si>
  <si>
    <t>Cinta Enmascarar 1/4" X 40 Mts</t>
  </si>
  <si>
    <t>CyF_CCE426</t>
  </si>
  <si>
    <t>Cinta Enmascarar 24 Mm X 40 Metros</t>
  </si>
  <si>
    <t>CyF_CCE427</t>
  </si>
  <si>
    <t>Cinta Enmascarar 3/4" De 3 Metros.</t>
  </si>
  <si>
    <t>CyF_CCE428</t>
  </si>
  <si>
    <t>Cinta Enmascarar 3/4" X 40 Mts</t>
  </si>
  <si>
    <t>CyF_CCE429</t>
  </si>
  <si>
    <t>Cinta Enmascarar 36 Mm X 40 Metros</t>
  </si>
  <si>
    <t>CyF_CCE430</t>
  </si>
  <si>
    <t>Cinta Islante Electrica: Cinta Adesiva Aislante Electrica Enpresentación Por Rollo Por 15 Metros</t>
  </si>
  <si>
    <t>CyF_CCE431</t>
  </si>
  <si>
    <t>Cinta Malla Para Drywall - Presentación En Rollo Por 45</t>
  </si>
  <si>
    <t>CyF_CCE432</t>
  </si>
  <si>
    <t>Cinta Papel ( 75 M.) 50Mm</t>
  </si>
  <si>
    <t>CyF_CCE433</t>
  </si>
  <si>
    <t>Cinta Para Empaque</t>
  </si>
  <si>
    <t>CyF_CCE434</t>
  </si>
  <si>
    <t>Cinta Peligro * 500 Mts</t>
  </si>
  <si>
    <t>CyF_CCE435</t>
  </si>
  <si>
    <t>Cinta Teflon 10 M 1/2"</t>
  </si>
  <si>
    <t>CyF_CCE436</t>
  </si>
  <si>
    <t>Cinta Teflón 12Mm X 25M Teflón 12Mm X 25M Para Uso Plomería</t>
  </si>
  <si>
    <t>CyF_CCE437</t>
  </si>
  <si>
    <t>Cinta Teflon 3/4 X 10 M Rollo X10M</t>
  </si>
  <si>
    <t>CyF_CCE438</t>
  </si>
  <si>
    <t>Cinta Teflon 3/4" X 50 Metros</t>
  </si>
  <si>
    <t>CyF_CCE439</t>
  </si>
  <si>
    <t>Cinta Teflon 8Mts 19Mm X 0.200Mm</t>
  </si>
  <si>
    <t>CyF_CCE440</t>
  </si>
  <si>
    <t>Cinta Teflón De 1/2” Rollo X 15 Mt Para Uso De Plomería</t>
  </si>
  <si>
    <t>CyF_CCE441</t>
  </si>
  <si>
    <t>Cinta Teflón Industrial ¾ Rollo * 40 Mts</t>
  </si>
  <si>
    <t>CyF_CCE442</t>
  </si>
  <si>
    <t>Cinta Teflón: Tipo Industrial, Para Uso Plomeria. Presentación: Rollo.</t>
  </si>
  <si>
    <t>CyF_CCE443</t>
  </si>
  <si>
    <t>Clavija Con Polo A Tierra Pvc - Presentación Por Unidades.</t>
  </si>
  <si>
    <t>CyF_CCE444</t>
  </si>
  <si>
    <t>Clavo Acerado Tipo Escuadra Liso, 2 ", 3 Mm En Acero, Presentacion Paquete Por 1 Libra</t>
  </si>
  <si>
    <t>CyF_CCE445</t>
  </si>
  <si>
    <t>Clavo Acero 3" x 500 gr</t>
  </si>
  <si>
    <t>CyF_CCE446</t>
  </si>
  <si>
    <t>Clavo Acero 3/4"</t>
  </si>
  <si>
    <t>CyF_CCE447</t>
  </si>
  <si>
    <t>Clavo De Acero Liso De 1 1/2" Caja X 500 Gr</t>
  </si>
  <si>
    <t>CyF_CCE448</t>
  </si>
  <si>
    <t>Clavo De Acero Liso De 1" Caja X 500 Gr</t>
  </si>
  <si>
    <t>CyF_CCE449</t>
  </si>
  <si>
    <t>Clavo De Acero Liso De 2 1/2" Caja X 500 Gr</t>
  </si>
  <si>
    <t>CyF_CCE450</t>
  </si>
  <si>
    <t>Clavo De Acero Liso De 2" Caja X 500 Gr</t>
  </si>
  <si>
    <t>CyF_CCE451</t>
  </si>
  <si>
    <t>Clavo De Acero Vertical De 1 1/2" 500 Gr</t>
  </si>
  <si>
    <t>CyF_CCE452</t>
  </si>
  <si>
    <t>Clavo De Acero Vertical De 1" Caja X 500 Gr</t>
  </si>
  <si>
    <t>CyF_CCE453</t>
  </si>
  <si>
    <t>Clavos Y Puntillas De Hierro O Acero; Puntilla De 1" ½ X 500 Gms</t>
  </si>
  <si>
    <t>CyF_CCE454</t>
  </si>
  <si>
    <t>Clavos Y Puntillas De Hierro O Acero; Puntilla De 1" Sin Cabeza 500 Gms</t>
  </si>
  <si>
    <t>CyF_CCE455</t>
  </si>
  <si>
    <t>Clavos Y Puntillas De Hierro O Acero; Puntilla De 2" ½</t>
  </si>
  <si>
    <t>CyF_CCE456</t>
  </si>
  <si>
    <t>Clavos Y Puntillas De Hierro O Acero; Puntilla En Acero Lisa De 2" Con Cabeza Caja X Libra</t>
  </si>
  <si>
    <t>CyF_CCE457</t>
  </si>
  <si>
    <t>Clavos Y Puntillas De Hierro O Acero; Puntilla Redonda Con Cabeza Plana De 2" 500 Gms</t>
  </si>
  <si>
    <t>CyF_CCE458</t>
  </si>
  <si>
    <t>Clavos Y Puntillas De Hierro O Acero; Puntilla Redonda Sin Cabeza 2 Pulgadas Calibre 14 X 500 G</t>
  </si>
  <si>
    <t>CyF_CCE459</t>
  </si>
  <si>
    <t>Codo 45° Cpvc Para Agua Caliente 1 1/2" Elaborado En Poli (Cloruro De Vinilo Cal Schedule 40)</t>
  </si>
  <si>
    <t>CyF_CCE460</t>
  </si>
  <si>
    <t>Codo 45° Cpvc Para Agua Caliente 1 1/4" Elaborado En Poli (Cloruro De Vinilo Cal Schedule 40)</t>
  </si>
  <si>
    <t>CyF_CCE461</t>
  </si>
  <si>
    <t>Codo 45° Cpvc Para Agua Caliente 1" Elaborado En Poli (Cloruro De Vinilo Cal Schedule 40)</t>
  </si>
  <si>
    <t>CyF_CCE462</t>
  </si>
  <si>
    <t>Codo 45° Cpvc Para Agua Caliente 1/2" Elaborado En Poli (Cloruro De Vinilo Cal Schedule 40)</t>
  </si>
  <si>
    <t>CyF_CCE463</t>
  </si>
  <si>
    <t>Codo 45° Cpvc Para Agua Caliente 2" Elaborado En Poli (Cloruro De Vinilo Cal Schedule 40)</t>
  </si>
  <si>
    <t>CyF_CCE464</t>
  </si>
  <si>
    <t>Codo 45° Cpvc Para Agua Caliente 3/4" Elaborado En Poli (Cloruro De Vinilo Cal Schedule 40)</t>
  </si>
  <si>
    <t>CyF_CCE465</t>
  </si>
  <si>
    <t>Codo 45° Para Bajante Tradicional (Bajante Tradicional Seccion 6,5X6,2 Cm)</t>
  </si>
  <si>
    <t>CyF_CCE466</t>
  </si>
  <si>
    <t>Codo 45° Tuberia Pvc Alta Presion 1 1/2"</t>
  </si>
  <si>
    <t>CyF_CCE467</t>
  </si>
  <si>
    <t>Codo 45° Tuberia Pvc Alta Presion 1"</t>
  </si>
  <si>
    <t>CyF_CCE468</t>
  </si>
  <si>
    <t>Codo 45° Tuberia Pvc Alta Presion 1/2"</t>
  </si>
  <si>
    <t>CyF_CCE469</t>
  </si>
  <si>
    <t>Codo 45° Tuberia Pvc Alta Presion 2"</t>
  </si>
  <si>
    <t>CyF_CCE470</t>
  </si>
  <si>
    <t>Codo 45° Tuberia Pvc Alta Presion 3"</t>
  </si>
  <si>
    <t>CyF_CCE471</t>
  </si>
  <si>
    <t>Codo 45° Tuberia Pvc Alta Presion 3/4"</t>
  </si>
  <si>
    <t>CyF_CCE472</t>
  </si>
  <si>
    <t>Codo 45° Tuberia Pvc Alta Presion 4"</t>
  </si>
  <si>
    <t>CyF_CCE473</t>
  </si>
  <si>
    <t>Codo 90° Tuberia Sanitaria De 3"</t>
  </si>
  <si>
    <t>CyF_CCE474</t>
  </si>
  <si>
    <t>Codo 90° 6" Acero Galvanizado Agua</t>
  </si>
  <si>
    <t>CyF_CCE475</t>
  </si>
  <si>
    <t>Codo 90° 8" Pvc P</t>
  </si>
  <si>
    <t>CyF_CCE476</t>
  </si>
  <si>
    <t>Codo 90° Acero Galvanizado - 1 1/4''</t>
  </si>
  <si>
    <t>CyF_CCE477</t>
  </si>
  <si>
    <t>Codo 90° Acero Galvanizado - 1/2''</t>
  </si>
  <si>
    <t>CyF_CCE478</t>
  </si>
  <si>
    <t>Codo 90° Acero Galvanizado - 3/4''</t>
  </si>
  <si>
    <t>CyF_CCE479</t>
  </si>
  <si>
    <t>Codo 90° Acero Galvanizado Presion 4" - Calibre 40 Astm A53 - Tipo Colmena O .. 18Cm</t>
  </si>
  <si>
    <t>CyF_CCE480</t>
  </si>
  <si>
    <t>Codo 90° Cpvc Para Agua Caliente 1 1/2" Elaborado En Poli (Cloruro De Vinilo Cal Schedule 40)</t>
  </si>
  <si>
    <t>CyF_CCE481</t>
  </si>
  <si>
    <t>Codo 90° Cpvc Para Agua Caliente 1 1/4" Elaborado En Poli (Cloruro De Vinilo Cal Schedule 40)</t>
  </si>
  <si>
    <t>CyF_CCE482</t>
  </si>
  <si>
    <t>Codo 90° Cpvc Para Agua Caliente 1" Elaborado En Poli (Cloruro De Vinilo Cal Schedule 40)</t>
  </si>
  <si>
    <t>CyF_CCE483</t>
  </si>
  <si>
    <t>Codo 90° Cpvc Para Agua Caliente 1/2" Elaborado En Poli (Cloruro De Vinilo Cal Schedule 40)</t>
  </si>
  <si>
    <t>CyF_CCE484</t>
  </si>
  <si>
    <t>Codo 90° Cpvc Para Agua Caliente 2" Elaborado En Poli (Cloruro De Vinilo Cal Schedule 40)</t>
  </si>
  <si>
    <t>CyF_CCE485</t>
  </si>
  <si>
    <t>Codo 90° Cpvc Para Agua Caliente 3/4" Elaborado En Poli (Cloruro De Vinilo Cal Schedule 40)</t>
  </si>
  <si>
    <t>CyF_CCE486</t>
  </si>
  <si>
    <t>Codo 90° Hd Awwa C-153/C-110/Iso 2531 12" Bridado.</t>
  </si>
  <si>
    <t>CyF_CCE487</t>
  </si>
  <si>
    <t>Codo 90° Hd Awwa C-153/C-110/Iso 2531 14" Bridado.</t>
  </si>
  <si>
    <t>CyF_CCE488</t>
  </si>
  <si>
    <t>Codo 90° Presion Pvc - 1''</t>
  </si>
  <si>
    <t>CyF_CCE489</t>
  </si>
  <si>
    <t>Codo 90° Presion Pvc - 1 1/2"</t>
  </si>
  <si>
    <t>CyF_CCE490</t>
  </si>
  <si>
    <t>Codo 90° Presion Pvc - 1 1/4"</t>
  </si>
  <si>
    <t>CyF_CCE491</t>
  </si>
  <si>
    <t>Codo 90° Presion Pvc - 1/2''</t>
  </si>
  <si>
    <t>CyF_CCE492</t>
  </si>
  <si>
    <t>Codo 90° Presion Pvc - 2"</t>
  </si>
  <si>
    <t>CyF_CCE493</t>
  </si>
  <si>
    <t>Codo 90° Presion Pvc - 3"</t>
  </si>
  <si>
    <t>CyF_CCE494</t>
  </si>
  <si>
    <t>Codo 90° Presion Pvc - 3/4''</t>
  </si>
  <si>
    <t>CyF_CCE495</t>
  </si>
  <si>
    <t>Codo 90° Presion Pvc - 4"</t>
  </si>
  <si>
    <t>CyF_CCE496</t>
  </si>
  <si>
    <t>Codo 90° Radio Corto 8" - Union Platino Pvc Clase 200 Presion Rde 21</t>
  </si>
  <si>
    <t>CyF_CCE497</t>
  </si>
  <si>
    <t>Codo 90° Tuberia Polipropileno - Pp Pn 110 Mm.</t>
  </si>
  <si>
    <t>CyF_CCE498</t>
  </si>
  <si>
    <t>Codo Acero Negro 1 1/2", 300 Psi</t>
  </si>
  <si>
    <t>CyF_CCE499</t>
  </si>
  <si>
    <t>Codo Acero Negro 1 1/4", 300 Psi</t>
  </si>
  <si>
    <t>CyF_CCE500</t>
  </si>
  <si>
    <t>Codo Acero Negro 1", 300 Psi</t>
  </si>
  <si>
    <t>CyF_CCE501</t>
  </si>
  <si>
    <t>Codo Acero Negro 2 1/2", 200 Psi Ranurado</t>
  </si>
  <si>
    <t>CyF_CCE502</t>
  </si>
  <si>
    <t>Codo Acero Negro 2", 200 Psi Ranurado</t>
  </si>
  <si>
    <t>CyF_CCE503</t>
  </si>
  <si>
    <t>Codo Acero Negro 2", 300 Psi Ranurado</t>
  </si>
  <si>
    <t>CyF_CCE504</t>
  </si>
  <si>
    <t>Codo Acero Negro 3", 200 Psi Ranurado</t>
  </si>
  <si>
    <t>CyF_CCE505</t>
  </si>
  <si>
    <t>Codo Acero Negro 3", 300 Psi Ranurado</t>
  </si>
  <si>
    <t>CyF_CCE506</t>
  </si>
  <si>
    <t>Codo Acero Negro 4", 300 Psi Ranurado</t>
  </si>
  <si>
    <t>CyF_CCE507</t>
  </si>
  <si>
    <t>Codo Acero Negro 6", 200 Psi Ranurado</t>
  </si>
  <si>
    <t>CyF_CCE508</t>
  </si>
  <si>
    <t>Codo Acero Negro 6", 300 Psi Ranurado</t>
  </si>
  <si>
    <t>CyF_CCE509</t>
  </si>
  <si>
    <t>Codo Bajante 45</t>
  </si>
  <si>
    <t>CyF_CCE510</t>
  </si>
  <si>
    <t>Codo De 11 1/4° Gran Radio Rde 21 Pvc 3" 200Psi - Unión Platino</t>
  </si>
  <si>
    <t>CyF_CCE511</t>
  </si>
  <si>
    <t>Codo De 11 1/4º Gran Radio Rde 21 Pvc 10" 200Psi - Unión Platino</t>
  </si>
  <si>
    <t>CyF_CCE512</t>
  </si>
  <si>
    <t>Codo De 11 1/4º Gran Radio Rde 21 Pvc 4" 200Psi - Unión Platino</t>
  </si>
  <si>
    <t>CyF_CCE513</t>
  </si>
  <si>
    <t>Codo De 11 1/4º Gran Radio Rde 21 Pvc 6" 200Psi - Unión Platino</t>
  </si>
  <si>
    <t>CyF_CCE514</t>
  </si>
  <si>
    <t>Codo De 11,25° Gran Radio Rde 21 Pvc 2" 200Psi - Unión Platino</t>
  </si>
  <si>
    <t>CyF_CCE515</t>
  </si>
  <si>
    <t>Codo De 22 1/2º Gran Radio Rde 21 Pvc 10" 200Psi - Unión Platino</t>
  </si>
  <si>
    <t>CyF_CCE516</t>
  </si>
  <si>
    <t>Codo De 22 1/2º Gran Radio Rde 21 Pvc 2" 200Psi - Unión Platino</t>
  </si>
  <si>
    <t>CyF_CCE517</t>
  </si>
  <si>
    <t>Codo De 22 1/2º Gran Radio Rde 21 Pvc 3" 200Psi - Unión Platino</t>
  </si>
  <si>
    <t>CyF_CCE518</t>
  </si>
  <si>
    <t>Codo De 22 1/2º Gran Radio Rde 21 Pvc 4" 200Psi - Unión Platino</t>
  </si>
  <si>
    <t>CyF_CCE519</t>
  </si>
  <si>
    <t>Codo De 22 1/2º Gran Radio Rde 21 Pvc 6" 200Psi - Unión Platino</t>
  </si>
  <si>
    <t>CyF_CCE520</t>
  </si>
  <si>
    <t>Codo De 45° Gran Radio Rde 21 Pvc 2 1/2" 200Psi - Unión Platino</t>
  </si>
  <si>
    <t>CyF_CCE521</t>
  </si>
  <si>
    <t>Codo De 45° Gran Radio Rde 21 Pvc 8" 200Psi - Unión Platino</t>
  </si>
  <si>
    <t>CyF_CCE522</t>
  </si>
  <si>
    <t>Codo De 45º Gran Radio Rde 21 Pvc 10" 200Psi - Unión Platino</t>
  </si>
  <si>
    <t>CyF_CCE523</t>
  </si>
  <si>
    <t>Codo De 45º Gran Radio Rde 21 Pvc 2" 200Psi - Unión Platino</t>
  </si>
  <si>
    <t>CyF_CCE524</t>
  </si>
  <si>
    <t>Codo De 45º Gran Radio Rde 21 Pvc 3" 200Psi - Unión Platino</t>
  </si>
  <si>
    <t>CyF_CCE525</t>
  </si>
  <si>
    <t>Codo De 45º Gran Radio Rde 21 Pvc 4" 200Psi - Unión Platino</t>
  </si>
  <si>
    <t>CyF_CCE526</t>
  </si>
  <si>
    <t>Codo De 45º Gran Radio Rde 21 Pvc 6" 200Psi - Unión Platino</t>
  </si>
  <si>
    <t>CyF_CCE527</t>
  </si>
  <si>
    <t>Codo De 90° De 2" Sch 80 Corzan Cpvc - Astm F 442</t>
  </si>
  <si>
    <t>CyF_CCE528</t>
  </si>
  <si>
    <t>Codo De 90° De 3" Sch 80 Corzan Cpvc - Astm F 442</t>
  </si>
  <si>
    <t>CyF_CCE529</t>
  </si>
  <si>
    <t>Codo De 90° De 4" Sch 80 Corzan Cpvc - Astm F 442</t>
  </si>
  <si>
    <t>CyF_CCE530</t>
  </si>
  <si>
    <t>Codo De 90° Gran Radio Rde 21 Pvc 2 1/2" 200Psi - Unión Platino</t>
  </si>
  <si>
    <t>CyF_CCE531</t>
  </si>
  <si>
    <t>Codo De 90° Gran Radio Rde 21 Pvc 2" 200Psi - Unión Platino</t>
  </si>
  <si>
    <t>CyF_CCE532</t>
  </si>
  <si>
    <t>Codo De 90° Gran Radio Rde 21 Pvc 3" 200Psi - Unión Platino</t>
  </si>
  <si>
    <t>CyF_CCE533</t>
  </si>
  <si>
    <t>Codo De 90° Gran Radio Rde 21 Pvc 8" 200Psi - Unión Platino</t>
  </si>
  <si>
    <t>CyF_CCE534</t>
  </si>
  <si>
    <t>Codo De 90º Gran Radio Rde 21 Pvc 10" 200Psi - Unión Platino</t>
  </si>
  <si>
    <t>CyF_CCE535</t>
  </si>
  <si>
    <t>Codo De 90º Gran Radio Rde 21 Pvc 4" 200Psi - Unión Platino</t>
  </si>
  <si>
    <t>CyF_CCE536</t>
  </si>
  <si>
    <t>Codo De 90º Gran Radio Rde 21 Pvc 6" 200Psi - Unión Platino</t>
  </si>
  <si>
    <t>CyF_CCE537</t>
  </si>
  <si>
    <t>Codo Dn 12 X 90 Brida Ansi</t>
  </si>
  <si>
    <t>CyF_CCE538</t>
  </si>
  <si>
    <t>Codo Pvc 1/2" Con Rosca.</t>
  </si>
  <si>
    <t>CyF_CCE539</t>
  </si>
  <si>
    <t>Codo Pvc 6"</t>
  </si>
  <si>
    <t>CyF_CCE540</t>
  </si>
  <si>
    <t>Codo Sanitario En Pvc 90 X 1" C X C - (Accesorios Para Sanitario)</t>
  </si>
  <si>
    <t>CyF_CCE541</t>
  </si>
  <si>
    <t>Codo Sanitario En Pvc 90 X 2" C X C - (Accesorios Para Sanitario)</t>
  </si>
  <si>
    <t>CyF_CCE542</t>
  </si>
  <si>
    <t>Codo Sanitario En Pvc 90 X 3" C X C - (Accesorios Para Sanitario)</t>
  </si>
  <si>
    <t>CyF_CCE543</t>
  </si>
  <si>
    <t>Codo Sanitario En Pvc 90 X 4" C X C - (Accesorios Para Sanitario)</t>
  </si>
  <si>
    <t>CyF_CCE544</t>
  </si>
  <si>
    <t>Codo Sanitario En Pvc 90 X 6" C X C - (Accesorios Para Sanitario)</t>
  </si>
  <si>
    <t>CyF_CCE545</t>
  </si>
  <si>
    <t>Codo Tuberia 90° Sanitaria 3 X 2 "</t>
  </si>
  <si>
    <t>M2</t>
  </si>
  <si>
    <t>CyF_CCE546</t>
  </si>
  <si>
    <t>Concertina En Acero De 450 Mm X 8 Mm Por Rollo</t>
  </si>
  <si>
    <t>CyF_CCE547</t>
  </si>
  <si>
    <t>Conector Conduit ½</t>
  </si>
  <si>
    <t>CyF_CCE548</t>
  </si>
  <si>
    <t>Conector De Compresión De Ranuras Paralelas, Tipo 1</t>
  </si>
  <si>
    <t>CyF_CCE549</t>
  </si>
  <si>
    <t>Conector De Compresión Derivacion Tipo C De Cu No 4-6</t>
  </si>
  <si>
    <t>CyF_CCE550</t>
  </si>
  <si>
    <t>Conector De Compresion Tipo H (1/0 A 4 Awg)</t>
  </si>
  <si>
    <t>CyF_CCE551</t>
  </si>
  <si>
    <t>Conector En Cobre De 3/8" Tipo Rosca Exterior Y Reducido</t>
  </si>
  <si>
    <t>CyF_CCE552</t>
  </si>
  <si>
    <t>Conector Lc Simplex Prepulido Om4</t>
  </si>
  <si>
    <t>CyF_CCE553</t>
  </si>
  <si>
    <t>Conector Macho En Cobre Para Manguera De 1/2"</t>
  </si>
  <si>
    <t>CyF_CCE554</t>
  </si>
  <si>
    <t>Conector O/B De Resorte Calibre 22-12 Awg Scotchlok En Calidad 3M O Superior.</t>
  </si>
  <si>
    <t>CyF_CCE555</t>
  </si>
  <si>
    <t>Conector Para Varilla De 5/8".</t>
  </si>
  <si>
    <t>CyF_CCE556</t>
  </si>
  <si>
    <t>Conectores Convencionales 45 Mm - Presentación Por Unidades.</t>
  </si>
  <si>
    <t>CyF_CCE557</t>
  </si>
  <si>
    <t>Conectores De Resorte 18Awg-8Awg</t>
  </si>
  <si>
    <t>CyF_CCE558</t>
  </si>
  <si>
    <t>Coraza Americana Pvc 1"</t>
  </si>
  <si>
    <t>CyF_CCE559</t>
  </si>
  <si>
    <t>Coraza Conduit Flexible Con Forro Pvc De 2"</t>
  </si>
  <si>
    <t>CyF_CCE560</t>
  </si>
  <si>
    <t>Cortacircuito Eléctrico (Breaker) De 2 Polos 40 Amperios</t>
  </si>
  <si>
    <t>CyF_CCE561</t>
  </si>
  <si>
    <t>Cuello De Ganzo En Pvc Recubierto Con Prfv</t>
  </si>
  <si>
    <t>CyF_CCE562</t>
  </si>
  <si>
    <t>Cuñete Anticorrosivo Colores Varios</t>
  </si>
  <si>
    <t>Cuñete</t>
  </si>
  <si>
    <t>CyF_CCE563</t>
  </si>
  <si>
    <t>Cuñete Impermeabilizante De Aluminio Para Techos</t>
  </si>
  <si>
    <t>CyF_CCE564</t>
  </si>
  <si>
    <t>Cuñete Pintura Diluible Con Agua Tipo 2 Buen Cubrimiento Cuñete Color Blanco X 5 Galones</t>
  </si>
  <si>
    <t>CyF_CCE565</t>
  </si>
  <si>
    <t>Cuñete Pintura En Aceite De Color Blanco Para Trafico Pesado, Con Acabado Mate, X 5 Galon</t>
  </si>
  <si>
    <t>CyF_CCE566</t>
  </si>
  <si>
    <t>Cuñete Pintura Esmalte Mate Color Blanco</t>
  </si>
  <si>
    <t>CyF_CCE567</t>
  </si>
  <si>
    <t>Cuñete Pintura Reflectiva Tipo Trafico Amarillo 5 Galones</t>
  </si>
  <si>
    <t>CyF_CCE568</t>
  </si>
  <si>
    <t>Cuñete Pintura Reflectiva Tipo Trafico Blanco 5 Galones</t>
  </si>
  <si>
    <t>CyF_CCE569</t>
  </si>
  <si>
    <t>Cuñete Pintura Reflectiva Tipo Trafico Negro 5 Galones</t>
  </si>
  <si>
    <t>CyF_CCE570</t>
  </si>
  <si>
    <t>Cuñete Pintura Vinilo T2 Color Blanco</t>
  </si>
  <si>
    <t>CyF_CCE571</t>
  </si>
  <si>
    <t>Curva Conduit Pvc 1/2"</t>
  </si>
  <si>
    <t>CyF_CCE572</t>
  </si>
  <si>
    <t>Curvas Pvc 3/4 . En Presentación Por Unidades.</t>
  </si>
  <si>
    <t>CyF_CCE573</t>
  </si>
  <si>
    <t>Curvas Pvc De 2" Para Alta Presion</t>
  </si>
  <si>
    <t>CyF_CCE574</t>
  </si>
  <si>
    <t>Diferencial Manual 1/2 Ton X 8 Mt Cadena Izada</t>
  </si>
  <si>
    <t>CyF_CCE575</t>
  </si>
  <si>
    <t>Dilatacion En Pvc De 0.5 Cm.</t>
  </si>
  <si>
    <t>CyF_CCE576</t>
  </si>
  <si>
    <t>Dilatador En Acero Inoxidable Para Fijación De Vidrio</t>
  </si>
  <si>
    <t>CyF_CCE577</t>
  </si>
  <si>
    <t>Disco Corte Acero Para Tronzadora Medida De 14"</t>
  </si>
  <si>
    <t>CyF_CCE578</t>
  </si>
  <si>
    <t>Disco Corte Pulidora De 7".Material: Acero. 100% Granos Firmes Para Mayor Rendimiento De 7"</t>
  </si>
  <si>
    <t>CyF_CCE579</t>
  </si>
  <si>
    <t>Disco De Acero Diamantado 14" - 24 Segmentos</t>
  </si>
  <si>
    <t>CyF_CCE580</t>
  </si>
  <si>
    <t>Discos De Corte Madera 10" X 60</t>
  </si>
  <si>
    <t>CyF_CCE581</t>
  </si>
  <si>
    <t>Discos De Lija Tipo Velcro Grano 120</t>
  </si>
  <si>
    <t>CyF_CCE582</t>
  </si>
  <si>
    <t>Discos De Lija Tipo Velcro Grano 220</t>
  </si>
  <si>
    <t>CyF_CCE583</t>
  </si>
  <si>
    <t>Discos De Lija Tipo Velcro Grano 80</t>
  </si>
  <si>
    <t>CyF_CCE584</t>
  </si>
  <si>
    <t>Discos Para Corte De Madera 4 1/2 Pulg:</t>
  </si>
  <si>
    <t>CyF_CCE585</t>
  </si>
  <si>
    <t>Disolvente De Pintura-Thinner X Galón</t>
  </si>
  <si>
    <t>CyF_CCE586</t>
  </si>
  <si>
    <t>Disolvente Para Acabados: Para Disolver Esmaltes Barnices Y Anticorrosivos, X 1 Galón ( Varsol)</t>
  </si>
  <si>
    <t>CyF_CCE587</t>
  </si>
  <si>
    <t>Esmaltes De Uso General; Pintura Exterior Para Tejas Fibro Cemento, x Caneca</t>
  </si>
  <si>
    <t>CyF_CCE588</t>
  </si>
  <si>
    <t>Esmaltes De Uso General; Pintura Exterior Para Tejas Techos En General, Un Galon</t>
  </si>
  <si>
    <t>CyF_CCE589</t>
  </si>
  <si>
    <t>espátula 2"</t>
  </si>
  <si>
    <t>CyF_CCE590</t>
  </si>
  <si>
    <t>espátula 4"</t>
  </si>
  <si>
    <t>CyF_CCE591</t>
  </si>
  <si>
    <t>espátula 5"</t>
  </si>
  <si>
    <t>CyF_CCE592</t>
  </si>
  <si>
    <t>Espátula Acanalada Sencilla, Con Mango En Acero Inoxidable, De 3"</t>
  </si>
  <si>
    <t>CyF_CCE593</t>
  </si>
  <si>
    <t>Espátula Acanalada Sencilla, Con Mango En Acero Inoxidable, De 6"</t>
  </si>
  <si>
    <t>CyF_CCE594</t>
  </si>
  <si>
    <t>Espátula De 2" Mango Plástico</t>
  </si>
  <si>
    <t>CyF_CCE595</t>
  </si>
  <si>
    <t>Espátula De 3" Mango Plástico</t>
  </si>
  <si>
    <t>CyF_CCE596</t>
  </si>
  <si>
    <t>Espátula De 5" Mango Plástico</t>
  </si>
  <si>
    <t>CyF_CCE597</t>
  </si>
  <si>
    <t>Espátula Flexible De 5" (127 Mm) En Acero Con Mango Plástico</t>
  </si>
  <si>
    <t>CyF_CCE598</t>
  </si>
  <si>
    <t>espátula M/Pl 4"</t>
  </si>
  <si>
    <t>CyF_CCE599</t>
  </si>
  <si>
    <t>Estoperol Sin Espigo Redondo (11,5X3,2 Cm) Color Amarillo (Incluye Pegante Tipo Pintuco O Similar)</t>
  </si>
  <si>
    <t>CyF_CCE600</t>
  </si>
  <si>
    <t>Estuco -5 Galones</t>
  </si>
  <si>
    <t>CyF_CCE601</t>
  </si>
  <si>
    <t>Estuco Acrilico X 5 Kl</t>
  </si>
  <si>
    <t>CyF_CCE602</t>
  </si>
  <si>
    <t>Estuco Acrílico, Para Resane De Paredes Presentacion X Cuñete</t>
  </si>
  <si>
    <t>CyF_CCE603</t>
  </si>
  <si>
    <t>Estuco Interior 45Kl Blanco - (Para Uso De Interiores Domésticos Ó Comerciales)</t>
  </si>
  <si>
    <t>CyF_CCE604</t>
  </si>
  <si>
    <t>Estuco Liso 25Kl - (Para Uso En Pañetes, Frisos Y Repellos De Construcción)</t>
  </si>
  <si>
    <t>CyF_CCE605</t>
  </si>
  <si>
    <t>Estuco Listo Con Base En Cemento, En Presentación De 30 Kg.</t>
  </si>
  <si>
    <t>CyF_CCE606</t>
  </si>
  <si>
    <t>Estuco Listo Con Base En Cemento, En Presentación De 6 Kg.</t>
  </si>
  <si>
    <t>CyF_CCE607</t>
  </si>
  <si>
    <t>Estuco Panel 10Kl Blanco - (Masilla En Polvo Para Paneles)</t>
  </si>
  <si>
    <t>CyF_CCE608</t>
  </si>
  <si>
    <t>Estuco Panel 25Kl Blanco - (Masilla En Polvo Para Paneles)</t>
  </si>
  <si>
    <t>CyF_CCE609</t>
  </si>
  <si>
    <t>Estuco Para Interiores - (Estuco Plastico O Equivalente)</t>
  </si>
  <si>
    <t>CyF_CCE610</t>
  </si>
  <si>
    <t>Estuco Plástico Acrílico - (Presentación Por 1 Galón)</t>
  </si>
  <si>
    <t>CyF_CCE611</t>
  </si>
  <si>
    <t>Estuco Plástico Acrílico - (Presentación Por 5 Galón)</t>
  </si>
  <si>
    <t>CyF_CCE612</t>
  </si>
  <si>
    <t>Estuco Plástico X Kilo</t>
  </si>
  <si>
    <t>CyF_CCE613</t>
  </si>
  <si>
    <t>Estuco Plástico. 1/4 galón</t>
  </si>
  <si>
    <t>CyF_CCE614</t>
  </si>
  <si>
    <t>Fijador Ala Canaleta 43.</t>
  </si>
  <si>
    <t>CyF_CCE615</t>
  </si>
  <si>
    <t>Filtro En "Yee" 3" Rosca Interna No Bridado En Hf. Incluye Canastilla En Acero O Similar.</t>
  </si>
  <si>
    <t>CyF_CCE616</t>
  </si>
  <si>
    <t>Filtro En Y 6" Bridado Hierro Ductil</t>
  </si>
  <si>
    <t>CyF_CCE617</t>
  </si>
  <si>
    <t>Filtro En Y Cuerpo En Bronce De 2 1/2", Malla En Acero Inox 304 Rosca Npt. Presion Max 250 Psi.</t>
  </si>
  <si>
    <t>CyF_CCE618</t>
  </si>
  <si>
    <t>Filtro En Y Cuerpo En Bronce De 3", Malla En Acero Inox 304 Rosca Npt. Presion Max 250 Psi.</t>
  </si>
  <si>
    <t>CyF_CCE619</t>
  </si>
  <si>
    <t>Fleje 12 X 10 En 1/4</t>
  </si>
  <si>
    <t>CyF_CCE620</t>
  </si>
  <si>
    <t>Fleje 20 X 20 1/4"</t>
  </si>
  <si>
    <t>CyF_CCE621</t>
  </si>
  <si>
    <t>Flejes ¼ “ 15 Cm Largo X 10 Cm De Ancho En Hierro</t>
  </si>
  <si>
    <t>CyF_CCE622</t>
  </si>
  <si>
    <t>Flejes 3/8'' 10X20 Cm En Hierro</t>
  </si>
  <si>
    <t>CyF_CCE623</t>
  </si>
  <si>
    <t>Flejes De 1/2" Medidas 25 Cm X 25 Cm</t>
  </si>
  <si>
    <t>CyF_CCE624</t>
  </si>
  <si>
    <t>Flejes 1/4" De 7 X 14</t>
  </si>
  <si>
    <t>CyF_CCE625</t>
  </si>
  <si>
    <t>Flejes En Barra Corrugada 1/4" Medidas 0.25X025 M</t>
  </si>
  <si>
    <t>CyF_CCE626</t>
  </si>
  <si>
    <t>Gancho Canaleta 90 Fibrocemento.</t>
  </si>
  <si>
    <t>CyF_CCE627</t>
  </si>
  <si>
    <t>Gancho De Amarre Para Teja - Paquete Por 20 Unidades</t>
  </si>
  <si>
    <t>CyF_CCE628</t>
  </si>
  <si>
    <t>Gancho Galvanizado Para Teja: Gancho De 250Mm, 14 X 16 Cm Calibre 12, Para Teja.</t>
  </si>
  <si>
    <t>CyF_CCE629</t>
  </si>
  <si>
    <t>Grapa Para Cerca 1"/4 , Fabricada En Acero Bajo Carbono Y Galvanizada</t>
  </si>
  <si>
    <t>CyF_CCE630</t>
  </si>
  <si>
    <t>Gravilla * Bulto 40 Kg *</t>
  </si>
  <si>
    <t>CyF_CCE631</t>
  </si>
  <si>
    <t>Gravilla De 1/2" Triturado</t>
  </si>
  <si>
    <t>CyF_CCE632</t>
  </si>
  <si>
    <t>Gravilla De Rio</t>
  </si>
  <si>
    <t>CyF_CCE633</t>
  </si>
  <si>
    <t>Gravilla Lavada De Rio M3: Piedra De Rio Natural, Más Resistente Al Desgaste</t>
  </si>
  <si>
    <t>CyF_CCE634</t>
  </si>
  <si>
    <t>Gravilla Mona</t>
  </si>
  <si>
    <t>CyF_CCE635</t>
  </si>
  <si>
    <t>Gravilla Mona ( 25 Kilos )</t>
  </si>
  <si>
    <t>CyF_CCE636</t>
  </si>
  <si>
    <t>Gravilla Tipo 3/4 Lavada De Rio De 3/4 X 1 M3</t>
  </si>
  <si>
    <t>CyF_CCE637</t>
  </si>
  <si>
    <t>Gravilla Tipo 3/4 Triturado De 3/4 X 1 M3</t>
  </si>
  <si>
    <t>CyF_CCE638</t>
  </si>
  <si>
    <t>Gravilla Triturada De Planta</t>
  </si>
  <si>
    <t>CyF_CCE639</t>
  </si>
  <si>
    <t>Gravilla; Gravilla Triturada X M3</t>
  </si>
  <si>
    <t>CyF_CCE640</t>
  </si>
  <si>
    <t>Hoja De Segueta Bimetálica</t>
  </si>
  <si>
    <t>CyF_CCE641</t>
  </si>
  <si>
    <t>Hoja De Segueta Bimetalica 12 Pulgadas</t>
  </si>
  <si>
    <t>CyF_CCE642</t>
  </si>
  <si>
    <t>Hoja De Segueta De 10" De Longitud Y 18 Dientes</t>
  </si>
  <si>
    <t>CyF_CCE643</t>
  </si>
  <si>
    <t>Hoja De Segueta De 12" De Longitud Y 18 Dientes Por Pulgada</t>
  </si>
  <si>
    <t>CyF_CCE644</t>
  </si>
  <si>
    <t>Iluminarias Led Bombillo - Mini Tubular, Vidrio, 5 Watts - Blanca.</t>
  </si>
  <si>
    <t>CyF_CCE645</t>
  </si>
  <si>
    <t>Iluminarias Led Bombillo Ahorrador Espiral 20W - (Color Blanca, 110 - 120V)</t>
  </si>
  <si>
    <t>CyF_CCE646</t>
  </si>
  <si>
    <t>Iluminarias Led Bombillo Ahorrador Espiral 25W - (Color Blanca, 110 - 120V)</t>
  </si>
  <si>
    <t>CyF_CCE647</t>
  </si>
  <si>
    <t>Iluminarias Led Bombillo Ahorrador Espiral 32W - (Color Blanca, 110 - 120V)</t>
  </si>
  <si>
    <t>CyF_CCE648</t>
  </si>
  <si>
    <t>Iluminarias Led Bombillo Ahorrador Espiral 45W - (Color Blanca, 110 - 120V)</t>
  </si>
  <si>
    <t>CyF_CCE649</t>
  </si>
  <si>
    <t>Iluminarias Led Bombillo Ahorrador Espiral 65W - (Color Blanca, 110 - 120V)</t>
  </si>
  <si>
    <t>CyF_CCE650</t>
  </si>
  <si>
    <t>Iluminarias Led Bombillo Ahorrador Miniespiral 10W - (Color Blanca, 110 - 120V)</t>
  </si>
  <si>
    <t>CyF_CCE651</t>
  </si>
  <si>
    <t>Iluminarias Led Bombillo De 150W</t>
  </si>
  <si>
    <t>CyF_CCE652</t>
  </si>
  <si>
    <t>Iluminarias Led Bombillo Halogeno Dicroico Mr 16 50W X 12 V</t>
  </si>
  <si>
    <t>CyF_CCE653</t>
  </si>
  <si>
    <t>Iluminarias Led Bombillo Led 3,5 W T = 100 - 240 V Aclarar</t>
  </si>
  <si>
    <t>CyF_CCE654</t>
  </si>
  <si>
    <t>Impermeabilizante A Base De Agua Siliconado Color Trasparente Presentacion Para Techos Por Galon</t>
  </si>
  <si>
    <t>CyF_CCE655</t>
  </si>
  <si>
    <t>Impermeabilizante Acrilico Color Gris X Galon</t>
  </si>
  <si>
    <t>CyF_CCE656</t>
  </si>
  <si>
    <t>Impermeabilizante Acrílico Cualquier Color X Galón</t>
  </si>
  <si>
    <t>CyF_CCE657</t>
  </si>
  <si>
    <t>Impermeabilizante Base Agua Siliconado. Uso Ladrillo A La Vista 1 Componente Transparente* Gln</t>
  </si>
  <si>
    <t>CyF_CCE658</t>
  </si>
  <si>
    <t>Impermeabilizante Base De Agua Siliconado Color Trasparente Para Cubiertas Y Terrazas. X Cuñete</t>
  </si>
  <si>
    <t>CyF_CCE659</t>
  </si>
  <si>
    <t>Impermeabilizante Base De Agua Siliconado Color Trasparente Para Cubiertas Y Terrazas. X Galón</t>
  </si>
  <si>
    <t>CyF_CCE660</t>
  </si>
  <si>
    <t>Impermeabilizante Con Acrílico Para Techo X Cuñete Cualquier Color</t>
  </si>
  <si>
    <t>CyF_CCE661</t>
  </si>
  <si>
    <t>Impermeabilizante Ed-9 X 1/1</t>
  </si>
  <si>
    <t>CyF_CCE662</t>
  </si>
  <si>
    <t>Impermeabilizante Integral Mezclas De Concreto X 4,5 Kg</t>
  </si>
  <si>
    <t>CyF_CCE663</t>
  </si>
  <si>
    <t>Impermeabilizante Para Uso En Cubiertas X Galón</t>
  </si>
  <si>
    <t>CyF_CCE664</t>
  </si>
  <si>
    <t>Inmunizante Maderas</t>
  </si>
  <si>
    <t>CyF_CCE665</t>
  </si>
  <si>
    <t>Interruptor Doble Blanco - (En Pvc Y Plástico, De Dos Placas, Blanco)</t>
  </si>
  <si>
    <t>CyF_CCE666</t>
  </si>
  <si>
    <t>Interruptor Electrico Breaker De 1 Polo X 60 Amperios Atornillable.</t>
  </si>
  <si>
    <t>CyF_CCE667</t>
  </si>
  <si>
    <t>Interruptor Electrico Breaker De 50 Amp</t>
  </si>
  <si>
    <t>CyF_CCE668</t>
  </si>
  <si>
    <t>Interruptor Electrico Breaker De Atornillar Eléctrico De 20 Amperios Unipolar</t>
  </si>
  <si>
    <t>CyF_CCE669</t>
  </si>
  <si>
    <t>Interruptor Electrico Breaker Eléctrico Industrial De 100 A 125 Amperios, 3 Polos,</t>
  </si>
  <si>
    <t>CyF_CCE670</t>
  </si>
  <si>
    <t>Interruptor Electrico Breaker Industriales De 20 Amperios</t>
  </si>
  <si>
    <t>CyF_CCE671</t>
  </si>
  <si>
    <t>Interruptor Electrico Breaker Monopolar De Enchufar De 20 Amp</t>
  </si>
  <si>
    <t>CyF_CCE672</t>
  </si>
  <si>
    <t>Interruptor Electrico Breaker Monopolar De Enchufar De 30 Amp</t>
  </si>
  <si>
    <t>CyF_CCE673</t>
  </si>
  <si>
    <t>Juego De Bisagras De Pivote Para Puerta</t>
  </si>
  <si>
    <t>CyF_CCE674</t>
  </si>
  <si>
    <t>Juego De Bisagras De Semiparche - Presentación Por Dos Unidades.</t>
  </si>
  <si>
    <t>CyF_CCE675</t>
  </si>
  <si>
    <t>Juego De Tornilleria Y Empaques Para Brida De 3"</t>
  </si>
  <si>
    <t>CyF_CCE676</t>
  </si>
  <si>
    <t>Juego De Tornilleria Y Empaques Para Brida De 6"</t>
  </si>
  <si>
    <t>CyF_CCE677</t>
  </si>
  <si>
    <t>Laca Catalizada Brillante Para Madera Resinas Alquidicas Y Nitrogenadas</t>
  </si>
  <si>
    <t>CyF_CCE678</t>
  </si>
  <si>
    <t>Laca Para Madera</t>
  </si>
  <si>
    <t>CyF_CCE679</t>
  </si>
  <si>
    <t>Laca Para Madera Acabado Brillante</t>
  </si>
  <si>
    <t>CyF_CCE680</t>
  </si>
  <si>
    <t>Laca Semimate Catalizada Para Madera Galón</t>
  </si>
  <si>
    <t>CyF_CCE681</t>
  </si>
  <si>
    <t>Ladrillo Adobe De Arcilla 10X20X40 Cms</t>
  </si>
  <si>
    <t>CyF_CCE682</t>
  </si>
  <si>
    <t>Ladrillo Adoquín 05X 0,10 Mts</t>
  </si>
  <si>
    <t>CyF_CCE683</t>
  </si>
  <si>
    <t>Ladrillo Bocadillo Hueco Vert 25X12X6Cm - (Para Construcción, Color Naranja)</t>
  </si>
  <si>
    <t>CyF_CCE684</t>
  </si>
  <si>
    <t>Ladrillo Bocadillo Macizo 5X10X22Cm - (Para Construcción, Color Naranja)</t>
  </si>
  <si>
    <t>CyF_CCE685</t>
  </si>
  <si>
    <t>Ladrillo Catalán Horizontal 10X15X30Cm - (Para Construcción, Color Naranja)</t>
  </si>
  <si>
    <t>CyF_CCE686</t>
  </si>
  <si>
    <t>Ladrillo Común Recocido 20X10X6Cm - (Para Construcción, Color Naranja)</t>
  </si>
  <si>
    <t>CyF_CCE687</t>
  </si>
  <si>
    <t>Ladrillo Común; Ladrillo Hor 3 Huecos 9X20X40Cm - (Para Construcción En Paredes)</t>
  </si>
  <si>
    <t>CyF_CCE688</t>
  </si>
  <si>
    <t>Ladrillo Estructural 25X12X6Cm - (Para Construcción, Color Naranja)</t>
  </si>
  <si>
    <t>CyF_CCE689</t>
  </si>
  <si>
    <t>Ladrillo Estructural Portante Prensado 30 X 6 Cm. (29 X 12 X 9 Cm) Arcilla .</t>
  </si>
  <si>
    <t>CyF_CCE690</t>
  </si>
  <si>
    <t>Ladrillo Estructural Portante Prensado 30 X 9 Cm. (29 X 14.5 X 9 Cm) Arcilla .</t>
  </si>
  <si>
    <t>CyF_CCE691</t>
  </si>
  <si>
    <t>Ladrillo Estructural Resistente Al Fuego (24 X 12,5 X 6,5 Cm) Arcilla</t>
  </si>
  <si>
    <t>CyF_CCE692</t>
  </si>
  <si>
    <t>Ladrillo Fachada En Arcilla , Tipo Extruido Macizo Dimensiones 24*12*6 Cm</t>
  </si>
  <si>
    <t>CyF_CCE693</t>
  </si>
  <si>
    <t>Ladrillo Fachada En Arcilla, Tipo Extruido, Macizo, Dimensiones 12.25X12X6 Cm</t>
  </si>
  <si>
    <t>CyF_CCE694</t>
  </si>
  <si>
    <t>Ladrillo Fachada Prensado Liviano (24.5 X 12 X 6 Cm) Arcilla</t>
  </si>
  <si>
    <t>CyF_CCE695</t>
  </si>
  <si>
    <t>Ladrillo Fachada Prensado Liviano Color Coral (24.5 X 12 X 6 Cm) Arcilla</t>
  </si>
  <si>
    <t>CyF_CCE696</t>
  </si>
  <si>
    <t>Ladrillo Fachada Prensado Macizo (24.5 X 12 X 5.5 Cm) Arcilla .</t>
  </si>
  <si>
    <t>CyF_CCE697</t>
  </si>
  <si>
    <t>Ladrillo Fachada Prensado Macizo Gran Formato Dorado (39 X 11,5 X 5.5 Cm) Arcilla</t>
  </si>
  <si>
    <t>CyF_CCE698</t>
  </si>
  <si>
    <t>Ladrillo Fachada Prensado Macizo Gran Formato Terracota (39 X 11,5 X 5.0 Cm) Arcilla</t>
  </si>
  <si>
    <t>CyF_CCE699</t>
  </si>
  <si>
    <t>Ladrillo Fachada Prensado Macizo Gran Formato Tierra (39 X 11,5 X 5.5 Cm) Arcilla</t>
  </si>
  <si>
    <t>CyF_CCE700</t>
  </si>
  <si>
    <t>Ladrillo H10 Dimensiones 12X19X39 Cm (Exento) Hueco</t>
  </si>
  <si>
    <t>CyF_CCE701</t>
  </si>
  <si>
    <t>Ladrillo H10 Dimensiones 12X19X39 Cm (Exento) Prensado</t>
  </si>
  <si>
    <t>CyF_CCE702</t>
  </si>
  <si>
    <t>Ladrillo Hor 3 Huecos 9X20X40Cm - (Para Construcción En Paredes)</t>
  </si>
  <si>
    <t>CyF_CCE703</t>
  </si>
  <si>
    <t>Ladrillo Macizo 18X10X5</t>
  </si>
  <si>
    <t>CyF_CCE704</t>
  </si>
  <si>
    <t>Ladrillo No. 5 Colonial, Dimensiones 30X12X20Cm.</t>
  </si>
  <si>
    <t>CyF_CCE705</t>
  </si>
  <si>
    <t>Ladrillo Para Fachada En Arcilla, Farol 6 Huecos Rayado 30 Cm X 10 Cm X 20 Cm 15U/M2 5 Kilos</t>
  </si>
  <si>
    <t>CyF_CCE706</t>
  </si>
  <si>
    <t>Ladrillo Prensado Macizo Medidas 24,5 X 12 X 5,5 Cm</t>
  </si>
  <si>
    <t>CyF_CCE707</t>
  </si>
  <si>
    <t>Ladrillo Prensado; Ladrillo Fachada Prensado De 24 X 5 X 12 +/-5 Cm En Todas Las Direcciones</t>
  </si>
  <si>
    <t>CyF_CCE708</t>
  </si>
  <si>
    <t>Ladrillo Refractario De 24 X 12 X 4 +/- 5 Cm, En Todas Las Direcciones</t>
  </si>
  <si>
    <t>CyF_CCE709</t>
  </si>
  <si>
    <t>Ladrillo Rejilla 24X12X6Cm - (Para Uso En La Construcción, Color Naranja)</t>
  </si>
  <si>
    <t>CyF_CCE710</t>
  </si>
  <si>
    <t>Ladrillo Temosa Comun Rosado 20 X 10 X 6 Cm 50U/M2 Unidad (Exento)</t>
  </si>
  <si>
    <t>CyF_CCE711</t>
  </si>
  <si>
    <t>Ladrillo Tipo H10 En Arcilla, Dimensiones: 10 Cm X 20 Cm X 30 Cm</t>
  </si>
  <si>
    <t>CyF_CCE712</t>
  </si>
  <si>
    <t>Ladrillo Tipo Panelon De 15 X 10 X 25 Cms</t>
  </si>
  <si>
    <t>CyF_CCE713</t>
  </si>
  <si>
    <t>Ladrillo Tolete Común, Fachada En Arcilla, Tipo Extruido, Macizo, Dimensiones 12.25X12X6 Cm.</t>
  </si>
  <si>
    <t>CyF_CCE714</t>
  </si>
  <si>
    <t>Lamina Acero Galvanizada 120X240 Calibre 20</t>
  </si>
  <si>
    <t>CyF_CCE715</t>
  </si>
  <si>
    <t>Lamina Acero Inox C24 1.22 X2.40 Mts</t>
  </si>
  <si>
    <t>CyF_CCE716</t>
  </si>
  <si>
    <t>Lamina Acero Inoxidable Cal 14</t>
  </si>
  <si>
    <t>CyF_CCE717</t>
  </si>
  <si>
    <t>Lamina De 2.9 M X 30 Cm De Ancho Porcentaje Pvc 60% Peso 3.8 Kg X M2</t>
  </si>
  <si>
    <t>CyF_CCE718</t>
  </si>
  <si>
    <t>Lamina En Acero Inoxidable Inox 304</t>
  </si>
  <si>
    <t>CyF_CCE719</t>
  </si>
  <si>
    <t>Lamina Pvc 0,25 X 6M Colores Varios</t>
  </si>
  <si>
    <t>CyF_CCE720</t>
  </si>
  <si>
    <t>Lamina Pvc Blanco Para Cielo Razo Con Dimensiones De 18 Cm De Ancho X 5.8 Mt De Largo</t>
  </si>
  <si>
    <t>CyF_CCE721</t>
  </si>
  <si>
    <t>Lamina Pvc Perfil Cielo Raso Color Blanco Marfil</t>
  </si>
  <si>
    <t>CyF_CCE722</t>
  </si>
  <si>
    <t>Laminas Dmf De 15 Mm Enchapado Blanco X Mts2</t>
  </si>
  <si>
    <t>CyF_CCE723</t>
  </si>
  <si>
    <t>Lija A Nº 50 Para Madera Tamaño 23 X 28 Cm,</t>
  </si>
  <si>
    <t>Pliego</t>
  </si>
  <si>
    <t>CyF_CCE724</t>
  </si>
  <si>
    <t>Lija De Agua - Grano #100</t>
  </si>
  <si>
    <t>CyF_CCE725</t>
  </si>
  <si>
    <t>Lija De Agua - Grano #120</t>
  </si>
  <si>
    <t>CyF_CCE726</t>
  </si>
  <si>
    <t>Lija De Agua - Grano #150</t>
  </si>
  <si>
    <t>CyF_CCE727</t>
  </si>
  <si>
    <t>Lija De Agua - Grano #220</t>
  </si>
  <si>
    <t>CyF_CCE728</t>
  </si>
  <si>
    <t>Lija De Agua - Grano #240</t>
  </si>
  <si>
    <t>CyF_CCE729</t>
  </si>
  <si>
    <t>Lija De Agua - Grano #280</t>
  </si>
  <si>
    <t>CyF_CCE730</t>
  </si>
  <si>
    <t>Lija De Agua - Grano #320</t>
  </si>
  <si>
    <t>CyF_CCE731</t>
  </si>
  <si>
    <t>Lija De Agua - Grano #360</t>
  </si>
  <si>
    <t>CyF_CCE732</t>
  </si>
  <si>
    <t>Lija De Agua - Grano #400</t>
  </si>
  <si>
    <t>CyF_CCE733</t>
  </si>
  <si>
    <t>Lija De Agua - Grano #60</t>
  </si>
  <si>
    <t>CyF_CCE734</t>
  </si>
  <si>
    <t>Lija De Agua - Grano #600</t>
  </si>
  <si>
    <t>CyF_CCE735</t>
  </si>
  <si>
    <t>Lija De Agua - Grano #80</t>
  </si>
  <si>
    <t>CyF_CCE736</t>
  </si>
  <si>
    <t>Lija De Agua N°800 Pliego</t>
  </si>
  <si>
    <t>CyF_CCE737</t>
  </si>
  <si>
    <t>Lija De Agua No 180 (23Cm X 28Cm)</t>
  </si>
  <si>
    <t>CyF_CCE738</t>
  </si>
  <si>
    <t>Lija De Tela No 120 De 6" De Ancho Pliego</t>
  </si>
  <si>
    <t>CyF_CCE739</t>
  </si>
  <si>
    <t>Lija De Tela Nº 120, De 5" Pliego</t>
  </si>
  <si>
    <t>CyF_CCE740</t>
  </si>
  <si>
    <t>Lija En Pliegos , Cola Sobre Cola, Granito, K, Fino(60,80) (100,120,150)</t>
  </si>
  <si>
    <t>CyF_CCE741</t>
  </si>
  <si>
    <t>Lija En Seco - Grano #1500 Pliego</t>
  </si>
  <si>
    <t>CyF_CCE742</t>
  </si>
  <si>
    <t>Lija Nº 80 , Tipo Velcro Para Pulidora Tamaño 4,5”</t>
  </si>
  <si>
    <t>CyF_CCE743</t>
  </si>
  <si>
    <t>Lija No. 160 Pliego</t>
  </si>
  <si>
    <t>CyF_CCE744</t>
  </si>
  <si>
    <t>Lija No. 180 x rollo de 100 mts</t>
  </si>
  <si>
    <t>CyF_CCE745</t>
  </si>
  <si>
    <t>Lija No. 60 Pliego</t>
  </si>
  <si>
    <t>CyF_CCE746</t>
  </si>
  <si>
    <t>Lija Para Velcro 5" #150 Pulidora Roto-Orbital</t>
  </si>
  <si>
    <t>CyF_CCE747</t>
  </si>
  <si>
    <t>Lija Roja No. 100. Pliego</t>
  </si>
  <si>
    <t>CyF_CCE748</t>
  </si>
  <si>
    <t>Lija Tipo Velcro Para Pulidora Roto-Orbital</t>
  </si>
  <si>
    <t>CyF_CCE749</t>
  </si>
  <si>
    <t>Lijadora Electrica Orbital Neumatica De 6"</t>
  </si>
  <si>
    <t>CyF_CCE750</t>
  </si>
  <si>
    <t>Limahoya Lisa Teja L=3.05 M. O .. Color Verde, Azul O Rojo Según Diseño.</t>
  </si>
  <si>
    <t>CyF_CCE751</t>
  </si>
  <si>
    <t>Limpiador Liquido Pvc 1/4</t>
  </si>
  <si>
    <t>CyF_CCE752</t>
  </si>
  <si>
    <t>Limpiador Para Tuberia En Pvc X 500 Ml</t>
  </si>
  <si>
    <t>CyF_CCE753</t>
  </si>
  <si>
    <t>Llave De Paso En Acero De 1 1/2"</t>
  </si>
  <si>
    <t>CyF_CCE754</t>
  </si>
  <si>
    <t>Llave De Paso Pvc De 1 Pulgada</t>
  </si>
  <si>
    <t>CyF_CCE755</t>
  </si>
  <si>
    <t>Llave De Paso Pvc De 1/2 Pulgada</t>
  </si>
  <si>
    <t>CyF_CCE756</t>
  </si>
  <si>
    <t>Llave De Paso Pvc De 2 Pulgada</t>
  </si>
  <si>
    <t>CyF_CCE757</t>
  </si>
  <si>
    <t>Llave De Paso Pvc De 3/4 Pulgada</t>
  </si>
  <si>
    <t>CyF_CCE758</t>
  </si>
  <si>
    <t>Llave Mezcladora Para Lavamanos + Manguera Palastica</t>
  </si>
  <si>
    <t>CyF_CCE759</t>
  </si>
  <si>
    <t>Malla En Acero Electrosoldada 4* 6 En Pulgadas X 1,80 Metros De Ancho</t>
  </si>
  <si>
    <t>CyF_CCE760</t>
  </si>
  <si>
    <t>Malla Eslabonada Hueco 2" X 2" Cal. 14 Interior 10 Exterior Recubierta En Pvc Verde,</t>
  </si>
  <si>
    <t>CyF_CCE761</t>
  </si>
  <si>
    <t>Malla Eslabonada Hueco 2.1/4" X 2.1/4" Cal. 14 Interior 10 Exterior Recubierta En Pvc Verde</t>
  </si>
  <si>
    <t>CyF_CCE762</t>
  </si>
  <si>
    <t>Mallas Finas De Alambre De Hierro O Acero; Cinta De Malla X 45 Metros</t>
  </si>
  <si>
    <t>CyF_CCE763</t>
  </si>
  <si>
    <t>Manija En Acero Inoxidable 304 De 1"X40 Cm Enfrentados.</t>
  </si>
  <si>
    <t>CyF_CCE764</t>
  </si>
  <si>
    <t>Manija En Acero Inoxidable L=20Cm. Juego X2 Tubular 1/2"</t>
  </si>
  <si>
    <t>CyF_CCE765</t>
  </si>
  <si>
    <t>Manija En Acero Inoxidable L=60Cm. Juego X2 Tubular 1"</t>
  </si>
  <si>
    <t>CyF_CCE766</t>
  </si>
  <si>
    <t>Manija En Acero Inoxidable Rimini</t>
  </si>
  <si>
    <t>CyF_CCE767</t>
  </si>
  <si>
    <t>Manija En Acero Inoxidable.H=20Cm.</t>
  </si>
  <si>
    <t>CyF_CCE768</t>
  </si>
  <si>
    <t>Manija Tubular Curva Acero Para Mueble 1/2 X 15 Cm</t>
  </si>
  <si>
    <t>CyF_CCE769</t>
  </si>
  <si>
    <t>Manija Tubular Curva Acero Para Mueble 1/2 X 20 Cm</t>
  </si>
  <si>
    <t>CyF_CCE770</t>
  </si>
  <si>
    <t>Marco De Segueta Fijo</t>
  </si>
  <si>
    <t>CyF_CCE771</t>
  </si>
  <si>
    <t>Marco Y Segueta 12”</t>
  </si>
  <si>
    <t>CyF_CCE772</t>
  </si>
  <si>
    <t>Martillo 16 Oz Mango Madera</t>
  </si>
  <si>
    <t>CyF_CCE773</t>
  </si>
  <si>
    <t>Masilla En Polvo Saco Por 25 Kg</t>
  </si>
  <si>
    <t>CyF_CCE774</t>
  </si>
  <si>
    <t>Masilla Lisa X 5 Gl - (Para Páneles De Yeso)</t>
  </si>
  <si>
    <t>CyF_CCE775</t>
  </si>
  <si>
    <t>CyF_CCE776</t>
  </si>
  <si>
    <t>Masilla Para Juntas En Placas De Drywall Cuñete</t>
  </si>
  <si>
    <t>CyF_CCE777</t>
  </si>
  <si>
    <t>Masilla Para Madera 1/4</t>
  </si>
  <si>
    <t>CyF_CCE778</t>
  </si>
  <si>
    <t>Material Plástico Para Tuberías Pvc De Presión Diámetro 1/2" Rde 9 X 6M</t>
  </si>
  <si>
    <t>CyF_CCE779</t>
  </si>
  <si>
    <t>Material Plástico Para Tuberías Pvc De Presión Diámetro 3/4" " Rde 11 X 6M</t>
  </si>
  <si>
    <t>CyF_CCE780</t>
  </si>
  <si>
    <t>Material Plástico Para Tuberías, Acople Lavamanos Pcp En Dimensiones De 40 Cm A 60 Cm</t>
  </si>
  <si>
    <t>CyF_CCE781</t>
  </si>
  <si>
    <t>Material Plástico Para Tuberías, Adaptador En Pvc, Con Ajuste Macho, Diámetro 1 "</t>
  </si>
  <si>
    <t>CyF_CCE782</t>
  </si>
  <si>
    <t>Material Plástico Para Tuberías, Adaptador En Pvc, Con Ajuste Macho, Diámetro 1 1/4 "</t>
  </si>
  <si>
    <t>CyF_CCE783</t>
  </si>
  <si>
    <t>Material Plástico Para Tuberías, Adaptador Hembra Presión ½"</t>
  </si>
  <si>
    <t>CyF_CCE784</t>
  </si>
  <si>
    <t>Material Plástico Para Tuberías, Adaptador Macho 1 1/2"</t>
  </si>
  <si>
    <t>CyF_CCE785</t>
  </si>
  <si>
    <t>Material Plástico Para Tuberías, Unión Deslizable Presión 1"</t>
  </si>
  <si>
    <t>CyF_CCE786</t>
  </si>
  <si>
    <t>Material Plástico Para Tuberías, Unión Deslizable Presión 2"</t>
  </si>
  <si>
    <t>CyF_CCE787</t>
  </si>
  <si>
    <t>Media Caña En Pvc Anclajes Sistema Click</t>
  </si>
  <si>
    <t>CyF_CCE788</t>
  </si>
  <si>
    <t>Multitoma 6 Entradas Con Breaker 1136V</t>
  </si>
  <si>
    <t>CyF_CCE789</t>
  </si>
  <si>
    <t>Niple 3" Hd, Extremos Bridados L=750 Mm (Incluye Tornillería Y Empaques)</t>
  </si>
  <si>
    <t>CyF_CCE790</t>
  </si>
  <si>
    <t>Niple Ac 2"X80Cmts C/Brida</t>
  </si>
  <si>
    <t>CyF_CCE791</t>
  </si>
  <si>
    <t>Niple En Tubo Acero Galvanizado Presion 4" - Calibre 40 Astm A53 - Tipo Colmena O Equivalente. 18Cm</t>
  </si>
  <si>
    <t>CyF_CCE792</t>
  </si>
  <si>
    <t>Nylon 1,5Mm X 100M</t>
  </si>
  <si>
    <t>CyF_CCE793</t>
  </si>
  <si>
    <t>Ojo De Wey (Bombillo) Led 10 W</t>
  </si>
  <si>
    <t>CyF_CCE794</t>
  </si>
  <si>
    <t>P. Francesa--X (Puerta Lisa En Pvc . Marco En Pvc)</t>
  </si>
  <si>
    <t>CyF_CCE795</t>
  </si>
  <si>
    <t>Pala Carbonera</t>
  </si>
  <si>
    <t>CyF_CCE796</t>
  </si>
  <si>
    <t>Pala Cuadrada N°2 Con Cabo: Herramientas De Mango Largo, Punta Cuadrada. Presentación: Unidad.</t>
  </si>
  <si>
    <t>CyF_CCE797</t>
  </si>
  <si>
    <t>Pala Redonda N°2 Con Cabo: Herramientas De Mango Largo, Punta Redonda. Presentación: Unidad.</t>
  </si>
  <si>
    <t>CyF_CCE798</t>
  </si>
  <si>
    <t>Palas Modelo 172 Mango En D, Punta Redonda</t>
  </si>
  <si>
    <t>CyF_CCE799</t>
  </si>
  <si>
    <t>Palustre 7 Pulg Mango Madera: Herramienta Para Uso Manual En La Construcción. Presentaicón: Unidad.</t>
  </si>
  <si>
    <t>CyF_CCE800</t>
  </si>
  <si>
    <t>Palustre 7" Pulgadas Con Mango En Plástico</t>
  </si>
  <si>
    <t>CyF_CCE801</t>
  </si>
  <si>
    <t>Palustre 8 Pulg Mango Madera: Herramienta Para Uso Manual En La Construcción. Presentaicón: Unidad.</t>
  </si>
  <si>
    <t>CyF_CCE802</t>
  </si>
  <si>
    <t>Palustre 9 Pulg Mango Madera: Herramienta Para Uso Manual En La Construcción. Presentaicón: Unidad.</t>
  </si>
  <si>
    <t>CyF_CCE803</t>
  </si>
  <si>
    <t>Palustre Mango De Madera De 5"</t>
  </si>
  <si>
    <t>CyF_CCE804</t>
  </si>
  <si>
    <t>Pegante 500Gr Tarro Mr-60</t>
  </si>
  <si>
    <t>CyF_CCE805</t>
  </si>
  <si>
    <t>Pegante Acrilico De 100Gr</t>
  </si>
  <si>
    <t>CyF_CCE806</t>
  </si>
  <si>
    <t>Pegante Boxer 521 Industrial, 100 Cc.</t>
  </si>
  <si>
    <t>CyF_CCE807</t>
  </si>
  <si>
    <t>Pegante Boxer Por Galon</t>
  </si>
  <si>
    <t>CyF_CCE808</t>
  </si>
  <si>
    <t>Pegante De Madera A Base De Cloropeno. Tapiceria Entre Otros De Carpinteria X Galon</t>
  </si>
  <si>
    <t>CyF_CCE809</t>
  </si>
  <si>
    <t>Pegante Para Enchape Y Baldosas Cerámicas X 25 Kilos</t>
  </si>
  <si>
    <t>CyF_CCE810</t>
  </si>
  <si>
    <t>Pegante Para Madera 500 Gr</t>
  </si>
  <si>
    <t>CyF_CCE811</t>
  </si>
  <si>
    <t>Pegante Para Madera Alta Exiggencia Color Rosado , Humedad 18 % X Galon</t>
  </si>
  <si>
    <t>CyF_CCE812</t>
  </si>
  <si>
    <t>Pegante Para Madera Presentación En Recipiente Plástico Por Galón</t>
  </si>
  <si>
    <t>CyF_CCE813</t>
  </si>
  <si>
    <t>Pegante Para Pvc Resistente Secado Rapido Presentacion Por 1/16 De Galon</t>
  </si>
  <si>
    <t>CyF_CCE814</t>
  </si>
  <si>
    <t>Pegante Para Pvc Resistente Secado Rapido Presentacion Por 1/32 De Galon</t>
  </si>
  <si>
    <t>CyF_CCE815</t>
  </si>
  <si>
    <t>Pegante Para Pvc Resistente Secado Rapido Presentacion Por 1/8 De Galon</t>
  </si>
  <si>
    <t>CyF_CCE816</t>
  </si>
  <si>
    <t>Pegante Pvc 1/4 de galon</t>
  </si>
  <si>
    <t>CyF_CCE817</t>
  </si>
  <si>
    <t>Pegante Tipo Bóxer X 1000 Cc</t>
  </si>
  <si>
    <t>CyF_CCE818</t>
  </si>
  <si>
    <t>Pegante Tipo Colbón Industrial X 1000 Cc</t>
  </si>
  <si>
    <t>CyF_CCE819</t>
  </si>
  <si>
    <t>Pegantes Sintético Súper Adhesivo Tipo Bóxer. Botella X 750 Cc</t>
  </si>
  <si>
    <t>CyF_CCE820</t>
  </si>
  <si>
    <t>Pegante Sintetico Para Enchapes, Con Base Cemento, De 1 Componente, X 25 Kilogramos.</t>
  </si>
  <si>
    <t>CyF_CCE821</t>
  </si>
  <si>
    <t>Perillas De Madera Para Cerradura</t>
  </si>
  <si>
    <t>CyF_CCE822</t>
  </si>
  <si>
    <t>Perimetrales En Pvc Por 6 M Colocar Cielo Raso Color Blanco</t>
  </si>
  <si>
    <t>CyF_CCE823</t>
  </si>
  <si>
    <t>Perno De Acero De 3 ½” De Largo X 5/16” De Diámetro</t>
  </si>
  <si>
    <t>CyF_CCE824</t>
  </si>
  <si>
    <t>Perno De Anclaje 3/8” L: 0.40M</t>
  </si>
  <si>
    <t>CyF_CCE825</t>
  </si>
  <si>
    <t>Perno De Ojo Abierto 5/8" X 12"</t>
  </si>
  <si>
    <t>CyF_CCE826</t>
  </si>
  <si>
    <t>Perno De Ojo Abierto 5/8" X 16"</t>
  </si>
  <si>
    <t>CyF_CCE827</t>
  </si>
  <si>
    <t>Perno De Ojo Abierto 5/8" X 22"</t>
  </si>
  <si>
    <t>CyF_CCE828</t>
  </si>
  <si>
    <t>Perno De Ojo Abierto 5/8" X 4"</t>
  </si>
  <si>
    <t>CyF_CCE829</t>
  </si>
  <si>
    <t>Perno De Ojo Abierto 5/8" X 8"</t>
  </si>
  <si>
    <t>CyF_CCE830</t>
  </si>
  <si>
    <t>Perno De Ojo Cerrado 5/8" X 10"</t>
  </si>
  <si>
    <t>CyF_CCE831</t>
  </si>
  <si>
    <t>Perno De Ojo Cerrado 5/8" X 20"</t>
  </si>
  <si>
    <t>CyF_CCE832</t>
  </si>
  <si>
    <t>Perno De Ojo Cerrado 5/8" X 22" Con Dos Tuercas</t>
  </si>
  <si>
    <t>CyF_CCE833</t>
  </si>
  <si>
    <t>Perno De Ojo Cerrado 5/8" X 6"</t>
  </si>
  <si>
    <t>CyF_CCE834</t>
  </si>
  <si>
    <t>Perno En U 3/8" Para Tuberia De 4" (Incluye Tuerca Y Arandela)</t>
  </si>
  <si>
    <t>CyF_CCE835</t>
  </si>
  <si>
    <t>Perno En U 3/8" Para Tuberia De 6" (Incluye Tuerca Y Arandela)</t>
  </si>
  <si>
    <t>CyF_CCE836</t>
  </si>
  <si>
    <t>Perno En U 3/8" Para Tuberia De 8" (Incluye Tuerca Y Arandela)</t>
  </si>
  <si>
    <t>CyF_CCE837</t>
  </si>
  <si>
    <t>Perno Grado 8 De 5/8" X 2" Con Tuerca Y Arandela</t>
  </si>
  <si>
    <t>CyF_CCE838</t>
  </si>
  <si>
    <t>Perno Grado 8 De 5/8" X 6" Con Tuerca Y Arandela</t>
  </si>
  <si>
    <t>CyF_CCE839</t>
  </si>
  <si>
    <t>Perno Pasante 7/8" (Hembra)</t>
  </si>
  <si>
    <t>CyF_CCE840</t>
  </si>
  <si>
    <t>Pernos De Maquina 1/2" X 1 ½”</t>
  </si>
  <si>
    <t>CyF_CCE841</t>
  </si>
  <si>
    <t>Pernos De Maquina 5/8" X 8"</t>
  </si>
  <si>
    <t>CyF_CCE842</t>
  </si>
  <si>
    <t>Pica Para Construccion</t>
  </si>
  <si>
    <t>CyF_CCE843</t>
  </si>
  <si>
    <t>Pintura 100 %Acrilica- Galon</t>
  </si>
  <si>
    <t>CyF_CCE844</t>
  </si>
  <si>
    <t>Pintura Acrilica Diluible Con Agua Tipo 1 - 1/4 Gl</t>
  </si>
  <si>
    <t>CyF_CCE845</t>
  </si>
  <si>
    <t>Pintura Acrilica Diluible Con Agua Tipo 1 - Cuñete</t>
  </si>
  <si>
    <t>CyF_CCE846</t>
  </si>
  <si>
    <t>Pintura Acrilica Diluible Con Agua Tipo 1 -Balde</t>
  </si>
  <si>
    <t>CyF_CCE847</t>
  </si>
  <si>
    <t>Pintura Acrilica Diluible Con Agua Tipo 1 Galon</t>
  </si>
  <si>
    <t>CyF_CCE848</t>
  </si>
  <si>
    <t>Pintura Acrílica Super Lavable Color Verde Ciprés</t>
  </si>
  <si>
    <t>CyF_CCE849</t>
  </si>
  <si>
    <t>Pintura Acrilica, Uso Exterior, Color Blanco Marfil, Acabado Mate Cuñete</t>
  </si>
  <si>
    <t>CyF_CCE850</t>
  </si>
  <si>
    <t>Pintura Alquídica - Galon</t>
  </si>
  <si>
    <t>CyF_CCE851</t>
  </si>
  <si>
    <t>Pintura Anticorrosiva Alquidica, Gris, 1 Componente, 35% De Solidos</t>
  </si>
  <si>
    <t>CyF_CCE852</t>
  </si>
  <si>
    <t>Pintura Anticorrosivo X Galón</t>
  </si>
  <si>
    <t>CyF_CCE853</t>
  </si>
  <si>
    <t>Pintura Arquitectónica Decorativa: Acrílica Diluible En Agua X 5 Galones Blanco.</t>
  </si>
  <si>
    <t>CyF_CCE854</t>
  </si>
  <si>
    <t>Pintura Arquitectonica Y Decorativa Para Cubrimiento De Madera Color Wengue Negro X Galon</t>
  </si>
  <si>
    <t>CyF_CCE855</t>
  </si>
  <si>
    <t>Pintura Arquitectonica Y Decorativa, Acrilica Diluible Con Agua - Cuñete</t>
  </si>
  <si>
    <t>CyF_CCE856</t>
  </si>
  <si>
    <t>Pintura Arquitectónica Y Decorativa, Esmalte Alquidico A Base Aceite, (Blanco) Con Acabado Mate.</t>
  </si>
  <si>
    <t>CyF_CCE857</t>
  </si>
  <si>
    <t>Pintura Arquitectónica Y Decorativa, Esmalte Alquidico A Base Aceite, (Gris) Con Acabado Brillante.</t>
  </si>
  <si>
    <t>CyF_CCE858</t>
  </si>
  <si>
    <t>Pintura Arquitectónica Y Decorativa, Esmalte Alquidico A Base Aceite, (Negro) Con Acabado Mate.</t>
  </si>
  <si>
    <t>CyF_CCE859</t>
  </si>
  <si>
    <t>Pintura Arquitectónica Y Decorativa, Esmalte Base Aceite, Color Amarillo Brillante X Galon</t>
  </si>
  <si>
    <t>CyF_CCE860</t>
  </si>
  <si>
    <t>Pintura Arquitectónica Y Decorativa, Esmalte Base Aceite, Color Amarillo X Cuñete</t>
  </si>
  <si>
    <t>CyF_CCE861</t>
  </si>
  <si>
    <t>Pintura Arquitectónica Y Decorativa, Esmalte Base Aceite, Color Blanco Brillante X Galon</t>
  </si>
  <si>
    <t>CyF_CCE862</t>
  </si>
  <si>
    <t>Pintura Arquitectónica Y Decorativa, Esmalte Base Aceite, Color Blanco Hueso X Galon</t>
  </si>
  <si>
    <t>CyF_CCE863</t>
  </si>
  <si>
    <t>Pintura Arquitectónica Y Decorativa, Esmalte Base Aceite, Color Blanco X Cuñete</t>
  </si>
  <si>
    <t>CyF_CCE864</t>
  </si>
  <si>
    <t>Pintura Arquitectónica Y Decorativa, Esmalte Base Aceite, Color Cafe Brillante X Galon</t>
  </si>
  <si>
    <t>CyF_CCE865</t>
  </si>
  <si>
    <t>Pintura Arquitectónica Y Decorativa, Esmalte Base Aceite, Color Negro Brillante X Galon</t>
  </si>
  <si>
    <t>CyF_CCE866</t>
  </si>
  <si>
    <t>Pintura Arquitectónica Y Decorativa, Esmalte Base Aceite, Color Negro X Cuñete</t>
  </si>
  <si>
    <t>CyF_CCE867</t>
  </si>
  <si>
    <t>Pintura Arquitectónica Y Decorativa, Esmalte Base Aceite, Color Verde X Cuñete</t>
  </si>
  <si>
    <t>CyF_CCE868</t>
  </si>
  <si>
    <t>Pintura Barniz Mate</t>
  </si>
  <si>
    <t>CyF_CCE869</t>
  </si>
  <si>
    <t>Pintura Base Aceite ( Metal) Anticorrosivo Colores Varios</t>
  </si>
  <si>
    <t>CyF_CCE870</t>
  </si>
  <si>
    <t>Pintura Base Aceite ( Metal) Esmalte Para Exteriores Colores Varios -</t>
  </si>
  <si>
    <t>CyF_CCE871</t>
  </si>
  <si>
    <t>Pintura Base Aceite (Metal) Esmalte Para Exteriores Cualquier Color X Galon</t>
  </si>
  <si>
    <t>CyF_CCE872</t>
  </si>
  <si>
    <t>Pintura Base Thiner Lacas Nitro Colores Varios</t>
  </si>
  <si>
    <t>CyF_CCE873</t>
  </si>
  <si>
    <t>Pintura Base Thiner Lacas Nitro Colores Varios X Galón</t>
  </si>
  <si>
    <t>CyF_CCE874</t>
  </si>
  <si>
    <t>Pintura Bituminosa</t>
  </si>
  <si>
    <t>CyF_CCE875</t>
  </si>
  <si>
    <t>Pintura Blanca Almendra Acrilica Cuñete De 5 Galones</t>
  </si>
  <si>
    <t>CyF_CCE876</t>
  </si>
  <si>
    <t>Pintura Blanca Para Trafico</t>
  </si>
  <si>
    <t>CyF_CCE877</t>
  </si>
  <si>
    <t>Pintura Cipres Industrial Cuñete De 5 Galones</t>
  </si>
  <si>
    <t>CyF_CCE878</t>
  </si>
  <si>
    <t>Pintura Con Base Asfáltica De Acabado Tipo Aluminio Presentacion En Caneca Peso: 16 Kg</t>
  </si>
  <si>
    <t>CyF_CCE879</t>
  </si>
  <si>
    <t>Pintura De Aceite Brillante Para Exteriores Cualquier Color Por Galón</t>
  </si>
  <si>
    <t>CyF_CCE880</t>
  </si>
  <si>
    <t>Pintura De Aceite Cualquier Color Brillante X Galón</t>
  </si>
  <si>
    <t>CyF_CCE881</t>
  </si>
  <si>
    <t>Pintura De Aceite Mate Para Exteriores Cualquier Color Por Galón</t>
  </si>
  <si>
    <t>CyF_CCE882</t>
  </si>
  <si>
    <t>Pintura De Alto Brillo Barniz Para Madera Galón.</t>
  </si>
  <si>
    <t>CyF_CCE883</t>
  </si>
  <si>
    <t>Pintura De Vinilo: Su Presentacion Es De 5 Galones</t>
  </si>
  <si>
    <t>CyF_CCE884</t>
  </si>
  <si>
    <t>Pintura Demarcacion Amarillo 1 Galon</t>
  </si>
  <si>
    <t>CyF_CCE885</t>
  </si>
  <si>
    <t>Pintura Diluible Con Agua Tipo 2 - Cuñete</t>
  </si>
  <si>
    <t>CyF_CCE886</t>
  </si>
  <si>
    <t>Pintura Diluible Con Agua Tipo 3 - Galon</t>
  </si>
  <si>
    <t>CyF_CCE887</t>
  </si>
  <si>
    <t>Pintura Diluible Con Agua Tipo 3 Economica Buen Cubrimiento Cuñete</t>
  </si>
  <si>
    <t>CyF_CCE888</t>
  </si>
  <si>
    <t>Pintura Diluible Con Agua Tipo 3 Economica Buen Cubrimiento Presentacion En Galon</t>
  </si>
  <si>
    <t>CyF_CCE889</t>
  </si>
  <si>
    <t>Pintura Ecológica Tipo I, Para Interior, Color Blanco X Galon</t>
  </si>
  <si>
    <t>CyF_CCE890</t>
  </si>
  <si>
    <t>Pintura Electroestática Cualquier Color Por Galón</t>
  </si>
  <si>
    <t>CyF_CCE891</t>
  </si>
  <si>
    <t>Pintura En Aceite Color Amarillo</t>
  </si>
  <si>
    <t>CyF_CCE892</t>
  </si>
  <si>
    <t>Pintura En Aceite Color Blanco</t>
  </si>
  <si>
    <t>CyF_CCE893</t>
  </si>
  <si>
    <t>Pintura En Aceite Color Gris</t>
  </si>
  <si>
    <t>CyF_CCE894</t>
  </si>
  <si>
    <t>Pintura En Aceite Negro Cuñete De 5 Galones</t>
  </si>
  <si>
    <t>CyF_CCE895</t>
  </si>
  <si>
    <t>Pintura En Aceite Verde Esmeralda Cuñete De 5 Galones</t>
  </si>
  <si>
    <t>CyF_CCE896</t>
  </si>
  <si>
    <t>Pintura En Vinilo Tipo Koraza Doble Vida, - Galon</t>
  </si>
  <si>
    <t>CyF_CCE897</t>
  </si>
  <si>
    <t>Pintura Epoxica Antibacterial Tipo 1 Color Blanco</t>
  </si>
  <si>
    <t>CyF_CCE898</t>
  </si>
  <si>
    <t>Pintura Epóxica Blanca Presentación Tarro Metálico Por Galón</t>
  </si>
  <si>
    <t>CyF_CCE899</t>
  </si>
  <si>
    <t>Pintura Epóxica Dos Componentes,- Galon</t>
  </si>
  <si>
    <t>CyF_CCE900</t>
  </si>
  <si>
    <t>Pintura Esmalte 1/4</t>
  </si>
  <si>
    <t>CyF_CCE901</t>
  </si>
  <si>
    <t>Pintura Esmalte Analog Champaña - Galón</t>
  </si>
  <si>
    <t>CyF_CCE902</t>
  </si>
  <si>
    <t>Pintura Esmalte Color Negro X Galon</t>
  </si>
  <si>
    <t>CyF_CCE903</t>
  </si>
  <si>
    <t>Pintura Esmalte Galon</t>
  </si>
  <si>
    <t>CyF_CCE904</t>
  </si>
  <si>
    <t>Pintura Esmalte Mate</t>
  </si>
  <si>
    <t>CyF_CCE905</t>
  </si>
  <si>
    <t>Pintura Esmalte Tipo 1</t>
  </si>
  <si>
    <t>CyF_CCE906</t>
  </si>
  <si>
    <t>Pintura Para Madera Barnices De Todo Tipo: Barniz, Color Transparente Semibrillante X Galón.</t>
  </si>
  <si>
    <t>CyF_CCE907</t>
  </si>
  <si>
    <t>Pintura Para Madera Barniz De Aceite De Color Caoba Transparente, Con Acabado Brillante Por 1 Galón</t>
  </si>
  <si>
    <t>CyF_CCE908</t>
  </si>
  <si>
    <t>Pintura Para Madera Barniz, - Galón.</t>
  </si>
  <si>
    <t>CyF_CCE909</t>
  </si>
  <si>
    <t>Pintura Para Madera Barniz, Color Transparente Semibrillante Presentacion X Galón.</t>
  </si>
  <si>
    <t>CyF_CCE910</t>
  </si>
  <si>
    <t>Pintura Para Madera, Barniz De Aceite, Varios Colores, - 1/4 Gl</t>
  </si>
  <si>
    <t>CyF_CCE911</t>
  </si>
  <si>
    <t>Pintura Poxical Azul</t>
  </si>
  <si>
    <t>CyF_CCE912</t>
  </si>
  <si>
    <t>Pintura Primer Industrial Verde</t>
  </si>
  <si>
    <t>CyF_CCE913</t>
  </si>
  <si>
    <t>Pintura Reflectiva Tipo Trafico Amarillo</t>
  </si>
  <si>
    <t>CyF_CCE914</t>
  </si>
  <si>
    <t>Pintura Reflectiva Tipo Trafico Blanco</t>
  </si>
  <si>
    <t>CyF_CCE915</t>
  </si>
  <si>
    <t>Pintura Reflectiva Tipo Trafico Colores Variados: Amarillo, Azul, Blanco, Negro. Etc</t>
  </si>
  <si>
    <t>CyF_CCE916</t>
  </si>
  <si>
    <t>Pintura Reflectiva Tipo Trafico Cualquier Color X Galón</t>
  </si>
  <si>
    <t>CyF_CCE917</t>
  </si>
  <si>
    <t>Pintura Reflectiva Tipo Trafico Negro</t>
  </si>
  <si>
    <t>CyF_CCE918</t>
  </si>
  <si>
    <t>Pintura Superlavable Uso Exterior Tipo 1 Diluible En Agua Color Blanco Almendra</t>
  </si>
  <si>
    <t>CyF_CCE919</t>
  </si>
  <si>
    <t>Pintura Superlavable Uso Exterior Tipo 1 Diluible En Agua Color Blanco Marfil</t>
  </si>
  <si>
    <t>CyF_CCE920</t>
  </si>
  <si>
    <t>Pintura Superlavable Uso Exterior Tipo 1 Diluible En Agua Color Verde Ciprés</t>
  </si>
  <si>
    <t>CyF_CCE921</t>
  </si>
  <si>
    <t>Pintura Superlavable Uso Interior Tipo 1 Diluxion En Agua Color Blanco Blanco</t>
  </si>
  <si>
    <t>CyF_CCE922</t>
  </si>
  <si>
    <t>Pintura T1 Galon</t>
  </si>
  <si>
    <t>CyF_CCE923</t>
  </si>
  <si>
    <t>Pintura T1. Cuarto</t>
  </si>
  <si>
    <t>CyF_CCE924</t>
  </si>
  <si>
    <t>Pintura T2 Cuñete</t>
  </si>
  <si>
    <t>CyF_CCE925</t>
  </si>
  <si>
    <t>Pintura T2 Galon</t>
  </si>
  <si>
    <t>CyF_CCE926</t>
  </si>
  <si>
    <t>Pintura T3 Cuñete</t>
  </si>
  <si>
    <t>CyF_CCE927</t>
  </si>
  <si>
    <t>Pintura Trafico Acrilica Color Azul</t>
  </si>
  <si>
    <t>CyF_CCE928</t>
  </si>
  <si>
    <t>Pintura Trafico Acrilica Color Blanco</t>
  </si>
  <si>
    <t>CyF_CCE929</t>
  </si>
  <si>
    <t>Pintura Trafico Acrilica Color Negro</t>
  </si>
  <si>
    <t>CyF_CCE930</t>
  </si>
  <si>
    <t>Pintura Trafico Amarillo - Galón.</t>
  </si>
  <si>
    <t>CyF_CCE931</t>
  </si>
  <si>
    <t>Pintura Triple Duty Anoloc Verde Bronce. Presentacion Por 5 Galones = 18.927 Litros De Contenido</t>
  </si>
  <si>
    <t>CyF_CCE932</t>
  </si>
  <si>
    <t>Pintura Verde Oliva Cuñete De 5 Galones</t>
  </si>
  <si>
    <t>CyF_CCE933</t>
  </si>
  <si>
    <t>Pintura Vinilo Tipo 1, Color Blanco Almendra Cuñete X 5 Galones</t>
  </si>
  <si>
    <t>CyF_CCE934</t>
  </si>
  <si>
    <t>Pintura Vinilo Tipo 1, Color Blanco Almendra Mate Para Exteriores X Cuñete</t>
  </si>
  <si>
    <t>CyF_CCE935</t>
  </si>
  <si>
    <t>Pintura Vinilo Tipo 1, Color Blanco Almendra Para Interiores X Cuñete</t>
  </si>
  <si>
    <t>CyF_CCE936</t>
  </si>
  <si>
    <t>Pintura Vinilo Tipo 1, Color Blanco Hueso Para Exteriores Cuñete X 5 Galones</t>
  </si>
  <si>
    <t>CyF_CCE937</t>
  </si>
  <si>
    <t>Pintura Vinilo Tipo 1, Color Blanco Hueso Para Interiores X Cuñete</t>
  </si>
  <si>
    <t>CyF_CCE938</t>
  </si>
  <si>
    <t>Pintura Vinilo Tipo 1, Color Blanco Mate Para Interiores X Cuñete</t>
  </si>
  <si>
    <t>CyF_CCE939</t>
  </si>
  <si>
    <t>Pintura Vinilo Tipo 1, Color Blanco Para Interiores Cuñete X 5 Galones</t>
  </si>
  <si>
    <t>CyF_CCE940</t>
  </si>
  <si>
    <t>Pintura Vinilo Tipo 1, Color Blanco, Cuñete X 5 Galones</t>
  </si>
  <si>
    <t>CyF_CCE941</t>
  </si>
  <si>
    <t>Pintura Vinilo Tipo 1, Color Verde Cipres Para Exteriores Cuñete X 5 Galones</t>
  </si>
  <si>
    <t>CyF_CCE942</t>
  </si>
  <si>
    <t>Pintura Vinilo Tipo 1, Color Verde Cipres Para Interiores X Cuñete</t>
  </si>
  <si>
    <t>CyF_CCE943</t>
  </si>
  <si>
    <t>Pintura Vinilo Tipo 1, Color Verde Suace Para Exteriores Cuñete X 5 Galones</t>
  </si>
  <si>
    <t>CyF_CCE944</t>
  </si>
  <si>
    <t>Pintura Vinilo Tipo 1, Cualquier Color Para Interiores Y Exteriores Cuñete X 5 Galones</t>
  </si>
  <si>
    <t>CyF_CCE945</t>
  </si>
  <si>
    <t>Pintura Vinilo Tipo 1, Para Exteriores Cualquier Color Por Cuñete X 5 Galones</t>
  </si>
  <si>
    <t>CyF_CCE946</t>
  </si>
  <si>
    <t>Pintura Vinilo Tipo 1, Para Interior Cualquier Color Por Cuñete X 5 Galones</t>
  </si>
  <si>
    <t>CyF_CCE947</t>
  </si>
  <si>
    <t>Pintura Vinilo Tipo 2, Color Blanco Almendra Para Interiores X Cuñete</t>
  </si>
  <si>
    <t>CyF_CCE948</t>
  </si>
  <si>
    <t>Pintura Vinilo Tipo 2, Color Blanco Hueso Para Interiores X Cuñete</t>
  </si>
  <si>
    <t>CyF_CCE949</t>
  </si>
  <si>
    <t>Pintura Vinilo Tipo 3 - Cualquier Color -Cuñete X 5 Galones</t>
  </si>
  <si>
    <t>CyF_CCE950</t>
  </si>
  <si>
    <t>Pintura Y Antocorresivos Base Aceite</t>
  </si>
  <si>
    <t>CyF_CCE951</t>
  </si>
  <si>
    <t>Platina 1 1/4'' X 1/8'' x 6mts largo</t>
  </si>
  <si>
    <t>CyF_CCE952</t>
  </si>
  <si>
    <t>Platina 1 1/4'' X 3/16'' x 6mts largo</t>
  </si>
  <si>
    <t>CyF_CCE953</t>
  </si>
  <si>
    <t>Platina 1'' X 1/8'' x 6mts largo</t>
  </si>
  <si>
    <t>CyF_CCE954</t>
  </si>
  <si>
    <t>Platina 1/2 X 1/4 x 6mts largo</t>
  </si>
  <si>
    <t>CyF_CCE955</t>
  </si>
  <si>
    <t>Platina 1/2" X 1/8" x 6mts largo</t>
  </si>
  <si>
    <t>CyF_CCE956</t>
  </si>
  <si>
    <t>Platina 1/2" X 1/8" X 6M</t>
  </si>
  <si>
    <t>CyF_CCE957</t>
  </si>
  <si>
    <t>Platina 2'' X 1/4'' x 6mts largo</t>
  </si>
  <si>
    <t>CyF_CCE958</t>
  </si>
  <si>
    <t>Platina 2'' X 1/8'' x 6mts largo</t>
  </si>
  <si>
    <t>CyF_CCE959</t>
  </si>
  <si>
    <t>Platina 2"X2"X 3/8" x 6mts largo</t>
  </si>
  <si>
    <t>CyF_CCE960</t>
  </si>
  <si>
    <t>Platina 3'' X 1/4'' x 6mts largo</t>
  </si>
  <si>
    <t>CyF_CCE961</t>
  </si>
  <si>
    <t>Platina Acero De 4" X 1/4" x 6mts largo</t>
  </si>
  <si>
    <t>CyF_CCE962</t>
  </si>
  <si>
    <t>Platina Aluminio 38Mm*3/8”</t>
  </si>
  <si>
    <t>CyF_CCE963</t>
  </si>
  <si>
    <t>Platina Aluminio Estructural Aa6061</t>
  </si>
  <si>
    <t>CyF_CCE964</t>
  </si>
  <si>
    <t>Platina De Hierro De 1 1/2" X 1/4" x 6mts largo</t>
  </si>
  <si>
    <t>CyF_CCE965</t>
  </si>
  <si>
    <t>Platina De Hierro De 2 1/2" X 3/16" x 6mts largo</t>
  </si>
  <si>
    <t>CyF_CCE966</t>
  </si>
  <si>
    <t>Platina P/Union Lateral 60Mm Altura</t>
  </si>
  <si>
    <t>CyF_CCE967</t>
  </si>
  <si>
    <t>Platina Para Soporte De Dos Aisladores</t>
  </si>
  <si>
    <t>CyF_CCE968</t>
  </si>
  <si>
    <t>Platina Soporte 2"X3/16" x 6mts largo</t>
  </si>
  <si>
    <t>CyF_CCE969</t>
  </si>
  <si>
    <t>Platina Y Angulo De Union En Acero Inoxidable Sae 304</t>
  </si>
  <si>
    <t>CyF_CCE970</t>
  </si>
  <si>
    <t>Pliego Lija Seca Grano No. 150.</t>
  </si>
  <si>
    <t>CyF_CCE971</t>
  </si>
  <si>
    <t>Pliego Lija Seca Grano No. 180.</t>
  </si>
  <si>
    <t>CyF_CCE972</t>
  </si>
  <si>
    <t>Pliego Lija Tela No. 150.</t>
  </si>
  <si>
    <t>CyF_CCE973</t>
  </si>
  <si>
    <t>Porta Bridass 315Mm Pn-16 Con Union Electrosoldable</t>
  </si>
  <si>
    <t>CyF_CCE974</t>
  </si>
  <si>
    <t>Puntilla - De 11 Bwg * 6,35 Cm De Largo X 0,35 Cm De Diámetro Cabeza Puntilla En Acero.</t>
  </si>
  <si>
    <t>CyF_CCE975</t>
  </si>
  <si>
    <t>Puntilla ½”. Caja X 1 Libra</t>
  </si>
  <si>
    <t>CyF_CCE976</t>
  </si>
  <si>
    <t>Puntilla 2 1/2 Pul: Redonda Con Cabeza Plana Grafilada 2 1/2 Pulgada</t>
  </si>
  <si>
    <t>CyF_CCE977</t>
  </si>
  <si>
    <t>Puntilla 2 Pulgada Construida En Acero, Con Cabeza Grafilada 2 Pulgada, Caja Libra</t>
  </si>
  <si>
    <t>CyF_CCE978</t>
  </si>
  <si>
    <t>Puntilla 3 Pulgada Construida En Acero, Con Cabeza Grafilada 3 Pulgada, Caja Libra</t>
  </si>
  <si>
    <t>CyF_CCE979</t>
  </si>
  <si>
    <t>Puntilla Acero 2". Caja X 1 Libra</t>
  </si>
  <si>
    <t>CyF_CCE980</t>
  </si>
  <si>
    <t>Puntilla C/C 1" 900 Gr</t>
  </si>
  <si>
    <t>CyF_CCE981</t>
  </si>
  <si>
    <t>Puntilla C/C 1/2" 500 Gr</t>
  </si>
  <si>
    <t>CyF_CCE982</t>
  </si>
  <si>
    <t>Puntilla C/C 2" 500 Gr</t>
  </si>
  <si>
    <t>CyF_CCE983</t>
  </si>
  <si>
    <t>Puntilla C/C 3" 500 Gr</t>
  </si>
  <si>
    <t>CyF_CCE984</t>
  </si>
  <si>
    <t>Puntilla C/C 3.1/2" 500 Gr</t>
  </si>
  <si>
    <t>CyF_CCE985</t>
  </si>
  <si>
    <t>Puntilla C/C 3/4" 500 Gr</t>
  </si>
  <si>
    <t>CyF_CCE986</t>
  </si>
  <si>
    <t>Puntilla C/C 4" 500 Gr</t>
  </si>
  <si>
    <t>CyF_CCE987</t>
  </si>
  <si>
    <t>Puntilla Con Cabeza 1/2 Pulgadas En Acero Lisa Caja Por 500 Gr</t>
  </si>
  <si>
    <t>CyF_CCE988</t>
  </si>
  <si>
    <t>Puntilla Con Cabeza 1-1/2 Pulgadas En Acero Lisa Caja Por 500 Gr</t>
  </si>
  <si>
    <t>CyF_CCE989</t>
  </si>
  <si>
    <t>Puntilla Con Cabeza 2 ½ Pulgadas En Hierro Caja Por 500 Gr</t>
  </si>
  <si>
    <t>CyF_CCE990</t>
  </si>
  <si>
    <t>Puntilla Con Cabeza 2 Pulgadas En Acero Lisa Caja Por 500 Gr</t>
  </si>
  <si>
    <t>CyF_CCE991</t>
  </si>
  <si>
    <t>Puntilla Con Cabeza 2 Pulgadas En Hierro Caja Por 500 Gr</t>
  </si>
  <si>
    <t>CyF_CCE992</t>
  </si>
  <si>
    <t>Puntilla Con Cabeza 2-1/2 Pulgadas En Acero Caja Por 500 Gr</t>
  </si>
  <si>
    <t>CyF_CCE993</t>
  </si>
  <si>
    <t>Puntilla Con Cabeza Gr 2 1/2" Caja X 500</t>
  </si>
  <si>
    <t>CyF_CCE994</t>
  </si>
  <si>
    <t>Puntilla Con Cabeza Plana Grafiada 1 1/2 Pulgadas Libra</t>
  </si>
  <si>
    <t>CyF_CCE995</t>
  </si>
  <si>
    <t>Puntilla De 1 " Acerada Con Cabeza X Libra</t>
  </si>
  <si>
    <t>CyF_CCE996</t>
  </si>
  <si>
    <t>Puntilla De 1" Sin Cabeza Contenido: 1 Libra</t>
  </si>
  <si>
    <t>CyF_CCE997</t>
  </si>
  <si>
    <t>Puntilla De 3" Caja X 500</t>
  </si>
  <si>
    <t>CyF_CCE998</t>
  </si>
  <si>
    <t>Puntilla De 5 Pulgadas. Caja X 1 Libra</t>
  </si>
  <si>
    <t>CyF_CCE999</t>
  </si>
  <si>
    <t>Puntilla De Acero Estriada 1" X 500 Gr</t>
  </si>
  <si>
    <t>CyF_CCE1000</t>
  </si>
  <si>
    <t>Puntilla En Acero 2"</t>
  </si>
  <si>
    <t>CyF_CCE1001</t>
  </si>
  <si>
    <t>Puntilla En Acero De 1" Caja X 500</t>
  </si>
  <si>
    <t>CyF_CCE1002</t>
  </si>
  <si>
    <t>Puntilla En Acero De 2 1/2" Caja Por 500 Gr</t>
  </si>
  <si>
    <t>CyF_CCE1003</t>
  </si>
  <si>
    <t>Puntilla Redonda Con Cabeza Plana Grafilada, 1 1/2 ", 500 G</t>
  </si>
  <si>
    <t>CyF_CCE1004</t>
  </si>
  <si>
    <t>Puntilla Redonda Con Cabeza Plana Grafilada, 1", 500 G</t>
  </si>
  <si>
    <t>CyF_CCE1005</t>
  </si>
  <si>
    <t>Puntilla Redonda Con Cabeza Plana Grafilada, 2 ", 500 G</t>
  </si>
  <si>
    <t>CyF_CCE1006</t>
  </si>
  <si>
    <t>Puntilla Redonda Con Cabeza Plana Grafilada, 2 1/2 ", 500 G</t>
  </si>
  <si>
    <t>CyF_CCE1007</t>
  </si>
  <si>
    <t>Puntilla Redonda Con Cabeza Plana Grafilada, 3 ", 500 G</t>
  </si>
  <si>
    <t>CyF_CCE1008</t>
  </si>
  <si>
    <t>Puntilla Redonda Con Cabeza Plana Grafilada, 3 1/2 ", 500 G</t>
  </si>
  <si>
    <t>CyF_CCE1009</t>
  </si>
  <si>
    <t>Puntilla Redonda Con Cabeza Plana Grafilada, 3/4 ", 500 G</t>
  </si>
  <si>
    <t>CyF_CCE1010</t>
  </si>
  <si>
    <t>Puntilla Redonda Con Cabeza Plana Grafilada, 4 ", 500 G</t>
  </si>
  <si>
    <t>CyF_CCE1011</t>
  </si>
  <si>
    <t>Puntilla Redonda Con Cabeza Plana: Grafilada 1 ½ Pulgadas Calibre 14 400 Grs Caja X Libra</t>
  </si>
  <si>
    <t>CyF_CCE1012</t>
  </si>
  <si>
    <t>Puntilla Redonda De 3 " Con Cabeza Plana Grafilada, , Calibre 9, 400 Gm. Caja X 1 Libra</t>
  </si>
  <si>
    <t>CyF_CCE1013</t>
  </si>
  <si>
    <t>Puntilla Redonda Sin Cabeza 1 1/2" Calibre 15 500G Caja</t>
  </si>
  <si>
    <t>CyF_CCE1014</t>
  </si>
  <si>
    <t>Puntilla Redonda Sin Cabeza 2 Pulgadas Libra</t>
  </si>
  <si>
    <t>CyF_CCE1015</t>
  </si>
  <si>
    <t>Puntilla Redonda Sin Cabeza 2" Calibre 14 500G Caja</t>
  </si>
  <si>
    <t>CyF_CCE1016</t>
  </si>
  <si>
    <t>Puntilla Redonda Sin Cabeza 3/4" Calibre18 500G Caja</t>
  </si>
  <si>
    <t>CyF_CCE1017</t>
  </si>
  <si>
    <t>Puntilla Redonda Sin Cabeza, 1", 500 G</t>
  </si>
  <si>
    <t>CyF_CCE1018</t>
  </si>
  <si>
    <t>Puntilla Redonda Sin Cabeza, 2 1/2 ", 500 G</t>
  </si>
  <si>
    <t>CyF_CCE1019</t>
  </si>
  <si>
    <t>Puntilla S/C 1" 400 Gr</t>
  </si>
  <si>
    <t>CyF_CCE1020</t>
  </si>
  <si>
    <t>Puntillas Con Cabeza De 1/2"</t>
  </si>
  <si>
    <t>CyF_CCE1021</t>
  </si>
  <si>
    <t>Puntillas Con Cabeza De 2"</t>
  </si>
  <si>
    <t>CyF_CCE1022</t>
  </si>
  <si>
    <t>Puntillas Con Cabeza De 2 1/2"</t>
  </si>
  <si>
    <t>CyF_CCE1023</t>
  </si>
  <si>
    <t>Puntillas Con Cabeza De 3"</t>
  </si>
  <si>
    <t>CyF_CCE1024</t>
  </si>
  <si>
    <t>Puntillas De 1" X 500 Grs</t>
  </si>
  <si>
    <t>CyF_CCE1025</t>
  </si>
  <si>
    <t>Puntillas De 1/2"</t>
  </si>
  <si>
    <t>CyF_CCE1026</t>
  </si>
  <si>
    <t>Puntillas De 2"</t>
  </si>
  <si>
    <t>CyF_CCE1027</t>
  </si>
  <si>
    <t>Puntillas De 2 1/2"</t>
  </si>
  <si>
    <t>CyF_CCE1028</t>
  </si>
  <si>
    <t>Puntillas De 2 Y 1/2 Pulgadas Caja X 500</t>
  </si>
  <si>
    <t>CyF_CCE1029</t>
  </si>
  <si>
    <t>Puntillas De 2" X 500 Grs</t>
  </si>
  <si>
    <t>CyF_CCE1030</t>
  </si>
  <si>
    <t>Puntillas De 3</t>
  </si>
  <si>
    <t>CyF_CCE1031</t>
  </si>
  <si>
    <t>Puntillas De 3" X 500 Grs</t>
  </si>
  <si>
    <t>CyF_CCE1032</t>
  </si>
  <si>
    <t>Recebo B-600 Relleno Inicial Tuberias ( Extendido Y Compactado Con Pizón )</t>
  </si>
  <si>
    <t>CyF_CCE1033</t>
  </si>
  <si>
    <t>Reducción Acero Negro 1" X 1/2"</t>
  </si>
  <si>
    <t>CyF_CCE1034</t>
  </si>
  <si>
    <t>Reductor En Pvc De 1 1/2" A 1 1/4"</t>
  </si>
  <si>
    <t>CyF_CCE1035</t>
  </si>
  <si>
    <t>Reductor En Pvc De 1 1/4" A 1"</t>
  </si>
  <si>
    <t>CyF_CCE1036</t>
  </si>
  <si>
    <t>Reductor En Pvc De 1" A 3/4"</t>
  </si>
  <si>
    <t>CyF_CCE1037</t>
  </si>
  <si>
    <t>Reductor En Pvc De 2" A 1 1/2"</t>
  </si>
  <si>
    <t>CyF_CCE1038</t>
  </si>
  <si>
    <t>Reductor En Pvc De 3" A 2"</t>
  </si>
  <si>
    <t>CyF_CCE1039</t>
  </si>
  <si>
    <t>Reductor En Pvc De 3/4" A 1/2"</t>
  </si>
  <si>
    <t>CyF_CCE1040</t>
  </si>
  <si>
    <t>Reductor En Pvc De 4" A 3"</t>
  </si>
  <si>
    <t>CyF_CCE1041</t>
  </si>
  <si>
    <t>Registro De Bola Pvc 2 1/2"</t>
  </si>
  <si>
    <t>CyF_CCE1042</t>
  </si>
  <si>
    <t>Registro De Bola Pvc 2"</t>
  </si>
  <si>
    <t>CyF_CCE1043</t>
  </si>
  <si>
    <t>Registro De Bola Pvc 3"</t>
  </si>
  <si>
    <t>CyF_CCE1044</t>
  </si>
  <si>
    <t>Rejilla Metálica Para Sifon De 2”</t>
  </si>
  <si>
    <t>CyF_CCE1045</t>
  </si>
  <si>
    <t>Rejilla Metálica Para Sifon De 3”</t>
  </si>
  <si>
    <t>CyF_CCE1046</t>
  </si>
  <si>
    <t>Rejilla Metálica Para Sifon De 4”</t>
  </si>
  <si>
    <t>CyF_CCE1047</t>
  </si>
  <si>
    <t>Rejilla Metálica Para Sifon De 6”</t>
  </si>
  <si>
    <t>CyF_CCE1048</t>
  </si>
  <si>
    <t>Rejilla Piso Anticucaracha 3X2 2905694</t>
  </si>
  <si>
    <t>CyF_CCE1049</t>
  </si>
  <si>
    <t>Rejilla Plástica Para Sifon De 2”</t>
  </si>
  <si>
    <t>CyF_CCE1050</t>
  </si>
  <si>
    <t>Rejilla Plástica Para Sifon De 3”</t>
  </si>
  <si>
    <t>CyF_CCE1051</t>
  </si>
  <si>
    <t>Rejilla Plástica Para Sifon De 4”</t>
  </si>
  <si>
    <t>CyF_CCE1052</t>
  </si>
  <si>
    <t>Rejilla Plástica Para Sifon De 6”</t>
  </si>
  <si>
    <t>CyF_CCE1053</t>
  </si>
  <si>
    <t>Rejilla Sanitaria 3 Pvc 11588</t>
  </si>
  <si>
    <t>CyF_CCE1054</t>
  </si>
  <si>
    <t>Rejilla Sifon 3X2 Combi</t>
  </si>
  <si>
    <t>CyF_CCE1055</t>
  </si>
  <si>
    <t>Rejillas De Diámetro 1 1/2", Para Sifones De Piso</t>
  </si>
  <si>
    <t>CyF_CCE1056</t>
  </si>
  <si>
    <t>Rejillas En Plastico De Diámetro 1 1/2", Para Sifones De Piso</t>
  </si>
  <si>
    <t>CyF_CCE1057</t>
  </si>
  <si>
    <t>Rejillas Metalicas De Diametro 3" Para Sifones De Piso Con Soco</t>
  </si>
  <si>
    <t>CyF_CCE1058</t>
  </si>
  <si>
    <t>Rejillas Metalicas De Diametro 4" Para Sifones De Piso Con Soco</t>
  </si>
  <si>
    <t>CyF_CCE1059</t>
  </si>
  <si>
    <t>Remate Lateral Para Cubierta (Teja) Detalle</t>
  </si>
  <si>
    <t>CyF_CCE1060</t>
  </si>
  <si>
    <t>Removedor Para Pvc 12 Onzas 300 Gr</t>
  </si>
  <si>
    <t>CyF_CCE1061</t>
  </si>
  <si>
    <t>Removedor Pvc X 1/4 Galón</t>
  </si>
  <si>
    <t>CyF_CCE1062</t>
  </si>
  <si>
    <t>Restrictores De Movimiento De 4" En Hierro Ductil Astm A 536 Para Pvc C-900</t>
  </si>
  <si>
    <t>CyF_CCE1063</t>
  </si>
  <si>
    <t>Restrictores De Movimiento De 6" En Hierro Ductil Astm A 536 Para Pvc C-901</t>
  </si>
  <si>
    <t>CyF_CCE1064</t>
  </si>
  <si>
    <t>Rodillo De Esponja Poliester De 230 Mm X 60 Mm De Alto, Todo Tipo De Pintura Resistente A Solventes</t>
  </si>
  <si>
    <t>CyF_CCE1065</t>
  </si>
  <si>
    <t>Rodillo De Esponja Poliester De 90Mm X 37 Mm De Alto, Todo Tipo De Pintura Resistente A Solventes.</t>
  </si>
  <si>
    <t>CyF_CCE1066</t>
  </si>
  <si>
    <t>Rodillo De Esponja Poliéster, De 9", X 37 Mm De Alto, Todo Tipo De Pintura Resistente A Solventes</t>
  </si>
  <si>
    <t>CyF_CCE1067</t>
  </si>
  <si>
    <t>Rodillo Profesional Felpa Acrílica De 3”, Para Pintura En Cualquier Superficie, A Base De Agua</t>
  </si>
  <si>
    <t>CyF_CCE1068</t>
  </si>
  <si>
    <t>Rosca Para Tuberia En Acero Inoxidable 2" Para Adaptador Hembra Para Tuberia Cvpc Corzan</t>
  </si>
  <si>
    <t>CyF_CCE1069</t>
  </si>
  <si>
    <t>Roseta Bombillo Estándar</t>
  </si>
  <si>
    <t>CyF_CCE1070</t>
  </si>
  <si>
    <t>Segueta Con Marco Ajustable De 10" - 12" Incluye Hojas De Segueta De 8" - 10" - 12"</t>
  </si>
  <si>
    <t>CyF_CCE1071</t>
  </si>
  <si>
    <t>Segueta. Medidas 12 Pulgadas - Características Marco De Segueta Cromado Para Corte De Metal.</t>
  </si>
  <si>
    <t>CyF_CCE1072</t>
  </si>
  <si>
    <t>Sellador Lijable</t>
  </si>
  <si>
    <t>CyF_CCE1073</t>
  </si>
  <si>
    <t>Sellador Plus Para Pisos Vinilicos</t>
  </si>
  <si>
    <t>L</t>
  </si>
  <si>
    <t>CyF_CCE1074</t>
  </si>
  <si>
    <t>Sellante Acero (Hibrido, Tipo Silicona)</t>
  </si>
  <si>
    <t>CyF_CCE1075</t>
  </si>
  <si>
    <t>Sellos Cortafuego Para Tuberia De 3/4"</t>
  </si>
  <si>
    <t>CyF_CCE1076</t>
  </si>
  <si>
    <t>Semicodo Acero Negro 1 1/2", 200 Psi Roscar</t>
  </si>
  <si>
    <t>CyF_CCE1077</t>
  </si>
  <si>
    <t>Semicodo Acero Negro 1 1/4", 200 Psi Roscar</t>
  </si>
  <si>
    <t>CyF_CCE1078</t>
  </si>
  <si>
    <t>Semicodo Acero Negro 1", 200 Psi Roscar</t>
  </si>
  <si>
    <t>CyF_CCE1079</t>
  </si>
  <si>
    <t>Semicodo Acero Negro 2 1/2", 200 Psi Ranurado</t>
  </si>
  <si>
    <t>CyF_CCE1080</t>
  </si>
  <si>
    <t>Semicodo Acero Negro 2", 200 Psi Ranurado</t>
  </si>
  <si>
    <t>CyF_CCE1081</t>
  </si>
  <si>
    <t>Semicodo Acero Negro 3", 200 Psi Ranurada</t>
  </si>
  <si>
    <t>CyF_CCE1082</t>
  </si>
  <si>
    <t>Semicodo Acero Negro 4", 200 Psi Ranurada</t>
  </si>
  <si>
    <t>CyF_CCE1083</t>
  </si>
  <si>
    <t>Semicodo Acero Negro 6", 200 Psi Ranurada</t>
  </si>
  <si>
    <t>CyF_CCE1084</t>
  </si>
  <si>
    <t>Semicodos Pvc De 2" Un Codo A Presión De 2" Con Ángulo De 45° Que Te Permite Crear</t>
  </si>
  <si>
    <t>CyF_CCE1085</t>
  </si>
  <si>
    <t>Semicodos Pvc De 3" - Presentación Por Unidades.</t>
  </si>
  <si>
    <t>CyF_CCE1086</t>
  </si>
  <si>
    <t>Semicodos Pvc Presión 1"</t>
  </si>
  <si>
    <t>CyF_CCE1087</t>
  </si>
  <si>
    <t>Separadores En Acero Inoxidable Vidrio Templado Instalacion Fija</t>
  </si>
  <si>
    <t>CyF_CCE1088</t>
  </si>
  <si>
    <t>Sifon Botella Pvc Para Lavamanos</t>
  </si>
  <si>
    <t>CyF_CCE1089</t>
  </si>
  <si>
    <t>Sifon De Desague De 3" Para Piso Pvc</t>
  </si>
  <si>
    <t>CyF_CCE1090</t>
  </si>
  <si>
    <t>Sifon Pvc 135 De 4" 11621</t>
  </si>
  <si>
    <t>CyF_CCE1091</t>
  </si>
  <si>
    <t>Sifon Sanitario En Pvc 3" 135°</t>
  </si>
  <si>
    <t>CyF_CCE1092</t>
  </si>
  <si>
    <t>Sifon Soldado En Pvc De 2"</t>
  </si>
  <si>
    <t>CyF_CCE1093</t>
  </si>
  <si>
    <t>Sifon Soldado En Pvc De 3"</t>
  </si>
  <si>
    <t>CyF_CCE1094</t>
  </si>
  <si>
    <t>Sifon Soldado En Pvc De 4"</t>
  </si>
  <si>
    <t>CyF_CCE1095</t>
  </si>
  <si>
    <t>Sifon Tipo P De Pvc Para Lavaplatos</t>
  </si>
  <si>
    <t>CyF_CCE1096</t>
  </si>
  <si>
    <t>Silicona Pegadit 70 Ml</t>
  </si>
  <si>
    <t>CyF_CCE1097</t>
  </si>
  <si>
    <t>Silicona Transparente Para Policarbonato Neutro Para Policarbonato Y Pvc Contenido 280 Ml</t>
  </si>
  <si>
    <t>CyF_CCE1098</t>
  </si>
  <si>
    <t>Silicona Transparente Para Policarbonato Neutro Para Policarbonato Y Pvc Contenido 300 Ml</t>
  </si>
  <si>
    <t>CyF_CCE1099</t>
  </si>
  <si>
    <t>Soporte Tapa Tubo Salida Claraboya Teja Fibrocemento.</t>
  </si>
  <si>
    <t>CyF_CCE1100</t>
  </si>
  <si>
    <t>T De Presión En Pvc De 1 1/2"</t>
  </si>
  <si>
    <t>CyF_CCE1101</t>
  </si>
  <si>
    <t>T De Presión En Pvc De 1"</t>
  </si>
  <si>
    <t>CyF_CCE1102</t>
  </si>
  <si>
    <t>T De Presión En Pvc De 1/2</t>
  </si>
  <si>
    <t>CyF_CCE1103</t>
  </si>
  <si>
    <t>T De Presión En Pvc De 2"</t>
  </si>
  <si>
    <t>CyF_CCE1104</t>
  </si>
  <si>
    <t>T De Presión En Pvc De 3"</t>
  </si>
  <si>
    <t>CyF_CCE1105</t>
  </si>
  <si>
    <t>T De Presión En Pvc De 3/4"</t>
  </si>
  <si>
    <t>CyF_CCE1106</t>
  </si>
  <si>
    <t>T De Presión En Pvc De 4"</t>
  </si>
  <si>
    <t>CyF_CCE1107</t>
  </si>
  <si>
    <t>T En Pvc De 1" 1/4</t>
  </si>
  <si>
    <t>CyF_CCE1108</t>
  </si>
  <si>
    <t>Tanque Agua Cilíndrico Capacidad 1000 Litros Fabricado En Plástico En Pvc Con Tapa</t>
  </si>
  <si>
    <t>CyF_CCE1109</t>
  </si>
  <si>
    <t>Tanque Agua Cilíndrico Capacidad 500 Litros Fabricado En Plástico En Pvc Con Tapa</t>
  </si>
  <si>
    <t>CyF_CCE1110</t>
  </si>
  <si>
    <t>Tapa Goteras Para Teja Tipo, Acliricado, Color Blanco Mate X Galon</t>
  </si>
  <si>
    <t>CyF_CCE1111</t>
  </si>
  <si>
    <t>Tapas Ciegas Para Cajas Octagonal Pvc - Presentación Por Unidades.</t>
  </si>
  <si>
    <t>CyF_CCE1112</t>
  </si>
  <si>
    <t>Tapas Y Tapones De Material Plástico; Tapon Para Tuberia Pvc Pulgadas ½”</t>
  </si>
  <si>
    <t>CyF_CCE1113</t>
  </si>
  <si>
    <t>Tapas Y Tapones De Material Plástico; Tapon Para Tuberia Pvc Pulgadas 1”</t>
  </si>
  <si>
    <t>CyF_CCE1114</t>
  </si>
  <si>
    <t>Tapas Y Tapones De Material Plástico; Tapon Para Tuberia Pvc Pulgadas 3/4”</t>
  </si>
  <si>
    <t>CyF_CCE1115</t>
  </si>
  <si>
    <t>Tapon 3" - Union Platino Pvc Clase 200 Presion</t>
  </si>
  <si>
    <t>CyF_CCE1116</t>
  </si>
  <si>
    <t>Tapon 4" - Union Platino Pvc Clase 200 Presion</t>
  </si>
  <si>
    <t>CyF_CCE1117</t>
  </si>
  <si>
    <t>Tapón Acero Negro 1/2", 200 Psi Roscar</t>
  </si>
  <si>
    <t>CyF_CCE1118</t>
  </si>
  <si>
    <t>Tapon Liso Pvc 1 1/2 -N Presentación Por Unidades.</t>
  </si>
  <si>
    <t>CyF_CCE1119</t>
  </si>
  <si>
    <t>Tapón Liso Pvc Presión 2"</t>
  </si>
  <si>
    <t>CyF_CCE1120</t>
  </si>
  <si>
    <t>Tapon Para Tubería De Acueducto, De Hierro Maleable, Diámetro De 1/2" Y Tipo Liso</t>
  </si>
  <si>
    <t>CyF_CCE1121</t>
  </si>
  <si>
    <t>Tapón Plastico Ø 1" Interno Para Tuberia</t>
  </si>
  <si>
    <t>CyF_CCE1122</t>
  </si>
  <si>
    <t>Tapon Roscado Pvc De 1/2 - En Presentación Por Unidades.</t>
  </si>
  <si>
    <t>CyF_CCE1123</t>
  </si>
  <si>
    <t>Tapon Soldado Cpvc Para Agua Caliente 1 1/2" Elaborado En Poli (Cloruro De Vinilo Cal Schedule 40)</t>
  </si>
  <si>
    <t>CyF_CCE1124</t>
  </si>
  <si>
    <t>Tapon Soldado Cpvc Para Agua Caliente 1" Elaborado En Poli (Cloruro De Vinilo Cal Schedule 40)</t>
  </si>
  <si>
    <t>CyF_CCE1125</t>
  </si>
  <si>
    <t>Tapon Soldado Cpvc Para Agua Caliente 1/2" Elaborado En Poli (Cloruro De Vinilo Cal Schedule 40)</t>
  </si>
  <si>
    <t>CyF_CCE1126</t>
  </si>
  <si>
    <t>Tapon Soldado Cpvc Para Agua Caliente 2" Elaborado En Poli (Cloruro De Vinilo Cal Schedule 40)</t>
  </si>
  <si>
    <t>CyF_CCE1127</t>
  </si>
  <si>
    <t>Tapon Tuberia Polipropileno - Pp Pn 110 Mm.</t>
  </si>
  <si>
    <t>CyF_CCE1128</t>
  </si>
  <si>
    <t>Tarro Fundente Para Soldar Tubería Cobre</t>
  </si>
  <si>
    <t>CyF_CCE1129</t>
  </si>
  <si>
    <t>Te P/Canaleta 100X45</t>
  </si>
  <si>
    <t>CyF_CCE1130</t>
  </si>
  <si>
    <t>Tee 4" Sanitaria En Pvc De 50 Psi</t>
  </si>
  <si>
    <t>CyF_CCE1131</t>
  </si>
  <si>
    <t>Tee 4" X 3" Hd Extremo Brida (100 Mmx75Mm).</t>
  </si>
  <si>
    <t>CyF_CCE1132</t>
  </si>
  <si>
    <t>Tee 6" - Pvc Union Platino Rde 21 Presion</t>
  </si>
  <si>
    <t>CyF_CCE1133</t>
  </si>
  <si>
    <t>Tee 8" Pvc P Flujo A Presión</t>
  </si>
  <si>
    <t>CyF_CCE1134</t>
  </si>
  <si>
    <t>Tee Acero Galvanizado 1 1/2" X 1"</t>
  </si>
  <si>
    <t>CyF_CCE1135</t>
  </si>
  <si>
    <t>Tee Acero Galvanizado 1 1/4''</t>
  </si>
  <si>
    <t>CyF_CCE1136</t>
  </si>
  <si>
    <t>Tee Acero Galvanizado 1"</t>
  </si>
  <si>
    <t>CyF_CCE1137</t>
  </si>
  <si>
    <t>Tee Acero Galvanizado 1/2''</t>
  </si>
  <si>
    <t>CyF_CCE1138</t>
  </si>
  <si>
    <t>Tee Acero Galvanizado Presion 4" - Calibre 40 Astm A53 - Tipo Colmena O .. 18Cm</t>
  </si>
  <si>
    <t>CyF_CCE1139</t>
  </si>
  <si>
    <t>Tee Acero Galvavnzado 3/4''</t>
  </si>
  <si>
    <t>CyF_CCE1140</t>
  </si>
  <si>
    <t>Tee Acero Negro 1 1/2", 200 Psi Roscar</t>
  </si>
  <si>
    <t>CyF_CCE1141</t>
  </si>
  <si>
    <t>Tee Acero Negro 1 1/4", 200 Psi Roscar</t>
  </si>
  <si>
    <t>CyF_CCE1142</t>
  </si>
  <si>
    <t>Tee Acero Negro 1", 200 Psi Roscar</t>
  </si>
  <si>
    <t>CyF_CCE1143</t>
  </si>
  <si>
    <t>Tee Acero Negro 2 1/2", 200 Psi Ranurada</t>
  </si>
  <si>
    <t>CyF_CCE1144</t>
  </si>
  <si>
    <t>Tee Acero Negro 2", 200 Psi Ranurada</t>
  </si>
  <si>
    <t>CyF_CCE1145</t>
  </si>
  <si>
    <t>Tee Acero Negro 3", 200 Psi Ranurada</t>
  </si>
  <si>
    <t>CyF_CCE1146</t>
  </si>
  <si>
    <t>Tee Acero Negro 4", 200 Psi Ranurada</t>
  </si>
  <si>
    <t>CyF_CCE1147</t>
  </si>
  <si>
    <t>Tee Acero Negro 6", 200 Psi Ranurada</t>
  </si>
  <si>
    <t>CyF_CCE1148</t>
  </si>
  <si>
    <t>Tee Cpvc Para Agua Caliente 1 1/2" Elaborado En Poli (Cloruro De Vinilo Cal Schedule 40)</t>
  </si>
  <si>
    <t>CyF_CCE1149</t>
  </si>
  <si>
    <t>Tee Cpvc Para Agua Caliente 1" Elaborado En Poli (Cloruro De Vinilo Cal Schedule 40)</t>
  </si>
  <si>
    <t>CyF_CCE1150</t>
  </si>
  <si>
    <t>Tee Cpvc Para Agua Caliente 1/2" Elaborado En Poli (Cloruro De Vinilo Cal Schedule 40)</t>
  </si>
  <si>
    <t>CyF_CCE1151</t>
  </si>
  <si>
    <t>Tee Cpvc Para Agua Caliente 2" Elaborado En Poli (Cloruro De Vinilo Cal Schedule 40)</t>
  </si>
  <si>
    <t>CyF_CCE1152</t>
  </si>
  <si>
    <t>Tee De 14" En Hd Awwa C-153/C-110/Iso-2531 Bridada</t>
  </si>
  <si>
    <t>CyF_CCE1153</t>
  </si>
  <si>
    <t>Tee De 6" Acero Galvanizado Agua</t>
  </si>
  <si>
    <t>CyF_CCE1154</t>
  </si>
  <si>
    <t>Tee Ensamblada De 4" X 2" X 3" Pvc Union Platino</t>
  </si>
  <si>
    <t>CyF_CCE1155</t>
  </si>
  <si>
    <t>Tee Ensamblada De 4" X 2" X 4" Pvc Union Platino</t>
  </si>
  <si>
    <t>CyF_CCE1156</t>
  </si>
  <si>
    <t>Tee Ensamblada De 4" X 3" X 4" Pvc Union Platino</t>
  </si>
  <si>
    <t>CyF_CCE1157</t>
  </si>
  <si>
    <t>Tee Ensamblada De 4" X 4" X 2" Pvc Union Platino</t>
  </si>
  <si>
    <t>CyF_CCE1158</t>
  </si>
  <si>
    <t>Tee Ensamblada De 4" X 4" X 2.1/2" Pvc Union Platino</t>
  </si>
  <si>
    <t>CyF_CCE1159</t>
  </si>
  <si>
    <t>Tee Ensamblada De 4" X 4" X 3" Pvc Union Platino</t>
  </si>
  <si>
    <t>CyF_CCE1160</t>
  </si>
  <si>
    <t>Tee Ensamblada De 4" X 4" X 4" Pvc Union Platino</t>
  </si>
  <si>
    <t>CyF_CCE1161</t>
  </si>
  <si>
    <t>Tee Radio Corto 4" - Um Pvc Clase 200 Presion</t>
  </si>
  <si>
    <t>CyF_CCE1162</t>
  </si>
  <si>
    <t>Tee Radio Corto Rde 21 Pvc 2 1/2" - Unión Platino</t>
  </si>
  <si>
    <t>CyF_CCE1163</t>
  </si>
  <si>
    <t>Tee Radio Corto Rde 21 Pvc 2" - Unión Platino</t>
  </si>
  <si>
    <t>CyF_CCE1164</t>
  </si>
  <si>
    <t>Tee Radio Corto Rde 21 Pvc 3" - Unión Platino</t>
  </si>
  <si>
    <t>CyF_CCE1165</t>
  </si>
  <si>
    <t>Tee Rde 21 Pvc 8" X 6" - Unión Platino</t>
  </si>
  <si>
    <t>CyF_CCE1166</t>
  </si>
  <si>
    <t>Tee Reducida De 14" X 10" En Hd Awwa C-153/C-110/Iso-2531 Bridada</t>
  </si>
  <si>
    <t>CyF_CCE1167</t>
  </si>
  <si>
    <t>Tee Reducida De 14" X 12" En Hd Awwa C-153/C-110/Iso-2531 Bridada</t>
  </si>
  <si>
    <t>CyF_CCE1168</t>
  </si>
  <si>
    <t>Tee Reducida De 6" X 3" Pvc Union Platino</t>
  </si>
  <si>
    <t>CyF_CCE1169</t>
  </si>
  <si>
    <t>Tee Tuberia Polipropileno - Pp Pn 110 Mm.</t>
  </si>
  <si>
    <t>CyF_CCE1170</t>
  </si>
  <si>
    <t>Teja Aluminio No. 10 3Mts.</t>
  </si>
  <si>
    <t>CyF_CCE1171</t>
  </si>
  <si>
    <t>Teja Asfaltica (Bulto De 25 Uds)</t>
  </si>
  <si>
    <t>CyF_CCE1172</t>
  </si>
  <si>
    <t>Teja Caballete Articulado Ondulado, Con Ángulo De 15° En Fibrocemento</t>
  </si>
  <si>
    <t>CyF_CCE1173</t>
  </si>
  <si>
    <t>Teja Caballete De Eternit Lateral De 1,40 Mts</t>
  </si>
  <si>
    <t>CyF_CCE1174</t>
  </si>
  <si>
    <t>Teja Caballete En Fibrocemento. Articulado De Ventilación Inferior. Para Tejas Perfil 7.</t>
  </si>
  <si>
    <t>CyF_CCE1175</t>
  </si>
  <si>
    <t>Teja Colonial En O Similar A La Teja De Barro (1,60 Largo * 1,06 Ancho) Color Rojo Colonial</t>
  </si>
  <si>
    <t>CyF_CCE1176</t>
  </si>
  <si>
    <t>Teja De Barro 20* 40 Cm</t>
  </si>
  <si>
    <t>CyF_CCE1177</t>
  </si>
  <si>
    <t>Teja De Barro Tipo "S"</t>
  </si>
  <si>
    <t>CyF_CCE1178</t>
  </si>
  <si>
    <t>Teja De Cemento; Teja #10 Gris Perfil 7 - (Para Uso Doméstico Y Comercial)</t>
  </si>
  <si>
    <t>CyF_CCE1179</t>
  </si>
  <si>
    <t>Teja De Cemento; Teja #6 Gris Perfil 7 - (Para Uso Doméstico Y Comercial)</t>
  </si>
  <si>
    <t>CyF_CCE1180</t>
  </si>
  <si>
    <t>Teja De Cemento; Teja #8 Gris Perfil 7 - (Para Uso Doméstico Y Comercial)</t>
  </si>
  <si>
    <t>CyF_CCE1181</t>
  </si>
  <si>
    <t>Teja De Cemento; Teja Española 1.34 Metros</t>
  </si>
  <si>
    <t>CyF_CCE1182</t>
  </si>
  <si>
    <t>Teja De Cemento; Teja Ondulada En Fibrocemento, Perfil 7, De 92 X 122 Cm</t>
  </si>
  <si>
    <t>CyF_CCE1183</t>
  </si>
  <si>
    <t>Teja De Cemento; Teja Ondulada En Fibrocemento, Perfil 7, De 92 X 183 Cm</t>
  </si>
  <si>
    <t>CyF_CCE1184</t>
  </si>
  <si>
    <t>Teja De Cemento; Teja Ondulada En Fibrocemento, Perfil 7, De 92 X 244 Cm</t>
  </si>
  <si>
    <t>CyF_CCE1185</t>
  </si>
  <si>
    <t>Teja De Cemento;Caballete En Fibrocemento, Tipo Fijo Angular Plano, De 15° De Inclinacion.</t>
  </si>
  <si>
    <t>CyF_CCE1186</t>
  </si>
  <si>
    <t>Teja De Cemento;Caballetes En Fibrocemento Fijo Para Teja De 15°</t>
  </si>
  <si>
    <t>CyF_CCE1187</t>
  </si>
  <si>
    <t>Teja En Fibrocemento No.5</t>
  </si>
  <si>
    <t>CyF_CCE1188</t>
  </si>
  <si>
    <t>Teja F.Vidrio T.Zinc Cal6X3.05M</t>
  </si>
  <si>
    <t>CyF_CCE1189</t>
  </si>
  <si>
    <t>Teja Imitacion Española De Barro Colonial</t>
  </si>
  <si>
    <t>CyF_CCE1190</t>
  </si>
  <si>
    <t>Teja Metalica Arquitectonica Color Verde Musgo De 1 X 3M</t>
  </si>
  <si>
    <t>CyF_CCE1191</t>
  </si>
  <si>
    <t>Teja Metálica Ondulada De Zinc De 0,75M X 0,3Mm X 2,15M. Presentación: Unidad.</t>
  </si>
  <si>
    <t>CyF_CCE1192</t>
  </si>
  <si>
    <t>Teja Metalica Zinc No. 6</t>
  </si>
  <si>
    <t>CyF_CCE1193</t>
  </si>
  <si>
    <t>Teja Metálica, Ondulada, Fabricada En Zinc, De 3,05 M De Longitud Por 0,75 M De Ancho Calibre 34</t>
  </si>
  <si>
    <t>CyF_CCE1194</t>
  </si>
  <si>
    <t>Teja Ondulada De Fibrocemento C7 Numero 4</t>
  </si>
  <si>
    <t>CyF_CCE1195</t>
  </si>
  <si>
    <t>Teja Ondulada En Fibrocemento, Perfil 10, De 0,610 M De Longitud Por 1,053 M De Ancho.</t>
  </si>
  <si>
    <t>CyF_CCE1196</t>
  </si>
  <si>
    <t>Teja Perfil 4 Livianit #10</t>
  </si>
  <si>
    <t>CyF_CCE1197</t>
  </si>
  <si>
    <t>Teja Perfil 7 Livianit #10 183X92Cm 0.9Mm Pvc</t>
  </si>
  <si>
    <t>CyF_CCE1198</t>
  </si>
  <si>
    <t>Teja Perfil 7 Livianit #8</t>
  </si>
  <si>
    <t>CyF_CCE1199</t>
  </si>
  <si>
    <t>Teja Perfil 7 Livianit #6</t>
  </si>
  <si>
    <t>CyF_CCE1200</t>
  </si>
  <si>
    <t>Teja Plastica C7 Numero 10</t>
  </si>
  <si>
    <t>CyF_CCE1201</t>
  </si>
  <si>
    <t>Teja Plastica C7 Numero 12</t>
  </si>
  <si>
    <t>CyF_CCE1202</t>
  </si>
  <si>
    <t>Teja Plastica C7 Numero 4</t>
  </si>
  <si>
    <t>CyF_CCE1203</t>
  </si>
  <si>
    <t>Teja Plastica C7 Numero 6</t>
  </si>
  <si>
    <t>CyF_CCE1204</t>
  </si>
  <si>
    <t>Teja Plastica C7 Numero 8</t>
  </si>
  <si>
    <t>CyF_CCE1205</t>
  </si>
  <si>
    <t>Teja Plastica Tipo Zinc No. 10 3.05 Mts</t>
  </si>
  <si>
    <t>CyF_CCE1206</t>
  </si>
  <si>
    <t>Teja Plastica Tipo Zinc No. 7 2.14M</t>
  </si>
  <si>
    <t>CyF_CCE1207</t>
  </si>
  <si>
    <t>Teja Plastica Trapezoidal 3,5 X 1 Mts</t>
  </si>
  <si>
    <t>CyF_CCE1208</t>
  </si>
  <si>
    <t>Teja Plástica Traslucida #7 83 X 215 Cm</t>
  </si>
  <si>
    <t>CyF_CCE1209</t>
  </si>
  <si>
    <t>Teja Plastica; Teja Plastica / Teja Traslucida En Acrilico Tipo Zinc 2.15</t>
  </si>
  <si>
    <t>CyF_CCE1210</t>
  </si>
  <si>
    <t>Teja Plastica; Teja Plastica En Pvc, Espero De +/- 1,0 Mm, De 92 X305Cm</t>
  </si>
  <si>
    <t>CyF_CCE1211</t>
  </si>
  <si>
    <t>Teja Plastica; Teja Plastica En Pvc, Espesor De +/- 1,0 Mm, De 92 X 122 Cm</t>
  </si>
  <si>
    <t>CyF_CCE1212</t>
  </si>
  <si>
    <t>Teja Plastica; Teja Plastica En Pvc, Espesor De +/- 1,0 Mm, De 92 X 183 Cm</t>
  </si>
  <si>
    <t>CyF_CCE1213</t>
  </si>
  <si>
    <t>Teja Polipropileno Rojo, Verde P-3 No.10 0.77*3.05</t>
  </si>
  <si>
    <t>CyF_CCE1214</t>
  </si>
  <si>
    <t>Teja Polipropileno Techolit Rojo, Verde P-3 No.10 0.77*3.05</t>
  </si>
  <si>
    <t>CyF_CCE1215</t>
  </si>
  <si>
    <t>Teja Termoacust Verde 1.22X2.0</t>
  </si>
  <si>
    <t>CyF_CCE1216</t>
  </si>
  <si>
    <t>Teja Termoacústica De 1.13 Mts X 6 Mts</t>
  </si>
  <si>
    <t>CyF_CCE1217</t>
  </si>
  <si>
    <t>Teja Termoacustica Galvanizada Trapezoidal 0,82 X 6 Mts Color Verde</t>
  </si>
  <si>
    <t>CyF_CCE1218</t>
  </si>
  <si>
    <t>Teja Termoacustica Pvc Plus 5.9 X 1.13 Metros Espesor 2 Mm Blanco Interior Y Blanco Exterior</t>
  </si>
  <si>
    <t>CyF_CCE1219</t>
  </si>
  <si>
    <t>Teja Termoacustica Trapezoidal Medidas 82Cm X 12Mts</t>
  </si>
  <si>
    <t>CyF_CCE1220</t>
  </si>
  <si>
    <t>Teja Traslucida A=0.78 M E=0.35 Mm</t>
  </si>
  <si>
    <t>CyF_CCE1221</t>
  </si>
  <si>
    <t>Teja Traslucida Ref. Acrylit Perfil Standing Seam Espesor 1,4Mm.</t>
  </si>
  <si>
    <t>CyF_CCE1222</t>
  </si>
  <si>
    <t>Teja Upvc De 5,9*1,13 2 Mm</t>
  </si>
  <si>
    <t>CyF_CCE1223</t>
  </si>
  <si>
    <t>Tejas De Eternit Categoría Clase 3 Lago 1,83 Usos Para Cubiertas De Todo Tipo De Construcción</t>
  </si>
  <si>
    <t>CyF_CCE1224</t>
  </si>
  <si>
    <t>Tejas De Zinc; Teja De Zinc 2.14 Mts</t>
  </si>
  <si>
    <t>CyF_CCE1225</t>
  </si>
  <si>
    <t>Tejas De Zinc; Teja Ondulada No.6 De Zinc</t>
  </si>
  <si>
    <t>CyF_CCE1226</t>
  </si>
  <si>
    <t>Tejas De Zinc; Teja Ondulada No.8 De Zinc</t>
  </si>
  <si>
    <t>CyF_CCE1227</t>
  </si>
  <si>
    <t>Tejas De Zinc; Teja Zinc Ondulada 2,13 X 0,80M (Cubiertas Metálicas Para Diferentes Usos)</t>
  </si>
  <si>
    <t>CyF_CCE1228</t>
  </si>
  <si>
    <t>Tensores En Acero 1 " Sae 1045.</t>
  </si>
  <si>
    <t>CyF_CCE1229</t>
  </si>
  <si>
    <t>Thiner Botella X 500 Cc</t>
  </si>
  <si>
    <t>CyF_CCE1230</t>
  </si>
  <si>
    <t>Thiner Dilución De Colores Planos - Metalizados Y Barniz, De Evaporación Media, X 1 Galón.</t>
  </si>
  <si>
    <t>CyF_CCE1231</t>
  </si>
  <si>
    <t>Thinner Corriente. 1000 Cc</t>
  </si>
  <si>
    <t>CyF_CCE1232</t>
  </si>
  <si>
    <t>Thinner En Presentación Plástico Por Galón</t>
  </si>
  <si>
    <t>CyF_CCE1233</t>
  </si>
  <si>
    <t>Thinner Extra - Presentacion Por 1 Galon = 3.785 Litro De Contenido</t>
  </si>
  <si>
    <t>CyF_CCE1234</t>
  </si>
  <si>
    <t>Toma Corriente Pvc De 15 - Presentación Por Unidades.</t>
  </si>
  <si>
    <t>CyF_CCE1235</t>
  </si>
  <si>
    <t>Tope De Piso Cilindrico En Acero Inoxidable De Diametro 1" Por 3Cm De Altura.</t>
  </si>
  <si>
    <t>CyF_CCE1236</t>
  </si>
  <si>
    <t>Tornillo 1/2" X 4.1/2" C/Tuerca</t>
  </si>
  <si>
    <t>CyF_CCE1237</t>
  </si>
  <si>
    <t>Tornillo 1/4" X 2" C/Tuerca</t>
  </si>
  <si>
    <t>CyF_CCE1238</t>
  </si>
  <si>
    <t>Tornillo 1/4"X1" G5</t>
  </si>
  <si>
    <t>CyF_CCE1239</t>
  </si>
  <si>
    <t>Tornillo 3/8"</t>
  </si>
  <si>
    <t>CyF_CCE1240</t>
  </si>
  <si>
    <t>Tornillo 3/8" X 1 1/2" Astm A -325 Roscado Cabeza Redonda Incluye Tuerca Y Arandela</t>
  </si>
  <si>
    <t>CyF_CCE1241</t>
  </si>
  <si>
    <t>Tornillo 3/8" X 2.1/2" Tuerca Y Arand</t>
  </si>
  <si>
    <t>CyF_CCE1242</t>
  </si>
  <si>
    <t>Tornillo 5/16"X1" G5</t>
  </si>
  <si>
    <t>CyF_CCE1243</t>
  </si>
  <si>
    <t>Tornillo 8 * 1 X 100</t>
  </si>
  <si>
    <t>CyF_CCE1244</t>
  </si>
  <si>
    <t>Tornillo Aglomerado Negro De 3"</t>
  </si>
  <si>
    <t>CyF_CCE1245</t>
  </si>
  <si>
    <t>Tornillo Aglomerado Negro De 3/4"</t>
  </si>
  <si>
    <t>CyF_CCE1246</t>
  </si>
  <si>
    <t>Tornillo Aglomerado Unión De Estructuras De ¼*2 Caja Por 500 Gr</t>
  </si>
  <si>
    <t>CyF_CCE1247</t>
  </si>
  <si>
    <t>Tornillo Aglomerado Unión De Estructuras De ¼*3/4 Caja Por 500 Gr</t>
  </si>
  <si>
    <t>CyF_CCE1248</t>
  </si>
  <si>
    <t>Tornillo Auto Perforante 1 1/2 - Presentación Por Unidades.</t>
  </si>
  <si>
    <t>CyF_CCE1249</t>
  </si>
  <si>
    <t>Tornillo Auto Perforante De 1''</t>
  </si>
  <si>
    <t>CyF_CCE1250</t>
  </si>
  <si>
    <t>Tornillo Auto Perforante De 1 1/2 ''</t>
  </si>
  <si>
    <t>CyF_CCE1251</t>
  </si>
  <si>
    <t>Tornillo Auto Prfonarante 1 1/2 No8</t>
  </si>
  <si>
    <t>CyF_CCE1252</t>
  </si>
  <si>
    <t>Tornillo Auto Prfonarante 1 No 8</t>
  </si>
  <si>
    <t>CyF_CCE1253</t>
  </si>
  <si>
    <t>Tornillo Auto Prfonarante 2 No8</t>
  </si>
  <si>
    <t>CyF_CCE1254</t>
  </si>
  <si>
    <t>Tornillo Auto Prfonarante 3 No8</t>
  </si>
  <si>
    <t>CyF_CCE1255</t>
  </si>
  <si>
    <t>Tornillo Auto Prfonarante 3/4 No 8</t>
  </si>
  <si>
    <t>CyF_CCE1256</t>
  </si>
  <si>
    <t>Tornillo Auto Roscantes De 1 - Presentación Por Unidades.</t>
  </si>
  <si>
    <t>CyF_CCE1257</t>
  </si>
  <si>
    <t>Tornillo Autoperforante .Diam. 3/4".</t>
  </si>
  <si>
    <t>CyF_CCE1258</t>
  </si>
  <si>
    <t>Tornillo Autoperforante 1" Con Cabeza De Lenteja X 100</t>
  </si>
  <si>
    <t>CyF_CCE1259</t>
  </si>
  <si>
    <t>Tornillo Autoperforante 1/2" Con Cabeza De Lenteja</t>
  </si>
  <si>
    <t>CyF_CCE1260</t>
  </si>
  <si>
    <t>Tornillo Autoperforante Con Golilla De 12"X1 1/2". Arar</t>
  </si>
  <si>
    <t>CyF_CCE1261</t>
  </si>
  <si>
    <t>Tornillo Autoperforante Para Cubierta Con Arandela De 1" X 1/2" Para Instalacion De Teja</t>
  </si>
  <si>
    <t>CyF_CCE1262</t>
  </si>
  <si>
    <t>Tornillo Autoperforante Yeso 6 X1</t>
  </si>
  <si>
    <t>CyF_CCE1263</t>
  </si>
  <si>
    <t>Tornillo Autoperforante.Diam. 2 1/2".</t>
  </si>
  <si>
    <t>CyF_CCE1264</t>
  </si>
  <si>
    <t>Tornillo Autorroscante De 8X 1,1/1</t>
  </si>
  <si>
    <t>CyF_CCE1265</t>
  </si>
  <si>
    <t>Tornillo Cabeza Cilindrica Cilíndrica Ranura Zincado 8X1"</t>
  </si>
  <si>
    <t>CyF_CCE1266</t>
  </si>
  <si>
    <t>Tornillo Cabeza Lenteja Punta Aguda 6X1"</t>
  </si>
  <si>
    <t>CyF_CCE1267</t>
  </si>
  <si>
    <t>Tornillo De ½</t>
  </si>
  <si>
    <t>CyF_CCE1268</t>
  </si>
  <si>
    <t>Tornillo De 1/2 Con Doble Arandela Y Tuerca</t>
  </si>
  <si>
    <t>CyF_CCE1269</t>
  </si>
  <si>
    <t>Tornillo De 1“ Caja Por 500 Gr</t>
  </si>
  <si>
    <t>CyF_CCE1270</t>
  </si>
  <si>
    <t>Tornillo De 12" Con Doble Arandela Y Tuerca X 1/4</t>
  </si>
  <si>
    <t>CyF_CCE1271</t>
  </si>
  <si>
    <t>Tornillo De Acero (Autoperforante De 1") X 100 Unidades</t>
  </si>
  <si>
    <t>CyF_CCE1272</t>
  </si>
  <si>
    <t>Tornillo De Acero Galvanizado 1/2"X1 1/2". Incluye 2 Tuercas, 2 Arandelas.</t>
  </si>
  <si>
    <t>CyF_CCE1273</t>
  </si>
  <si>
    <t>Tornillo De Acero Galvanizado 5/8" X 10". Incluye 2 Tuercas, 2 Arandelas.</t>
  </si>
  <si>
    <t>CyF_CCE1274</t>
  </si>
  <si>
    <t>Tornillo De Acero Galvanizado 5/8" X 5". Incluye 2 Tuercas, 2 Arandelas.</t>
  </si>
  <si>
    <t>CyF_CCE1275</t>
  </si>
  <si>
    <t>Tornillo De Acero Galvanizado 5/8" X 8". Incluye 2 Tuercas, 2 Arandelas.</t>
  </si>
  <si>
    <t>CyF_CCE1276</t>
  </si>
  <si>
    <t>Tornillo De Acero Galvanizado 5/8"X1 _3/4". Incluye 2 Tuercas, 2 Arandelas.</t>
  </si>
  <si>
    <t>CyF_CCE1277</t>
  </si>
  <si>
    <t>Tornillo De Acero Inoxiable 3/4" X 4"</t>
  </si>
  <si>
    <t>CyF_CCE1278</t>
  </si>
  <si>
    <t>Tornillo De Acero Inoxidable 1"X1/2" (Incluye 1 Tuerca Y 2 Arandelas)</t>
  </si>
  <si>
    <t>CyF_CCE1279</t>
  </si>
  <si>
    <t>Tornillo De Acero Inoxidable De 3/4" X 4.1/2"</t>
  </si>
  <si>
    <t>CyF_CCE1280</t>
  </si>
  <si>
    <t>Tornillo De Acero Inoxidable De 5/8" X 3,1/2"</t>
  </si>
  <si>
    <t>CyF_CCE1281</t>
  </si>
  <si>
    <t>Tornillo De Acero Inoxidable De 7/8" X 5"</t>
  </si>
  <si>
    <t>CyF_CCE1282</t>
  </si>
  <si>
    <t>Tornillo De Ensamble N° 8* 1 1/2”</t>
  </si>
  <si>
    <t>CyF_CCE1283</t>
  </si>
  <si>
    <t>Tornillo De Ensamble N° 8* 1/2"</t>
  </si>
  <si>
    <t>CyF_CCE1284</t>
  </si>
  <si>
    <t>Tornillo De Ensamble N° 8* 1”</t>
  </si>
  <si>
    <t>CyF_CCE1285</t>
  </si>
  <si>
    <t>Tornillo De Ensamble N° 8* 2 1/2”</t>
  </si>
  <si>
    <t>CyF_CCE1286</t>
  </si>
  <si>
    <t>Tornillo Drywall 6" * 1000</t>
  </si>
  <si>
    <t>CyF_CCE1287</t>
  </si>
  <si>
    <t>Tornillo Drywall 7" 7 X 16 Para Estructura</t>
  </si>
  <si>
    <t>CyF_CCE1288</t>
  </si>
  <si>
    <t>Tornillo Drywall O Aglomerado, Rosca Tipo A No. 6 1/2" De Longitud, Plana Con Avellanadura.</t>
  </si>
  <si>
    <t>CyF_CCE1289</t>
  </si>
  <si>
    <t>Tornillo Ensamble Drywall 6" X 1.1/2"</t>
  </si>
  <si>
    <t>CyF_CCE1290</t>
  </si>
  <si>
    <t>Tornillo Ensamble Drywall 6" X 2"</t>
  </si>
  <si>
    <t>CyF_CCE1291</t>
  </si>
  <si>
    <t>Tornillo Estructural Cabeza Plana Autoperforante 6X1"</t>
  </si>
  <si>
    <t>CyF_CCE1292</t>
  </si>
  <si>
    <t>Tornillo Fijador De Ala Canaleta 43 Metalica.</t>
  </si>
  <si>
    <t>CyF_CCE1293</t>
  </si>
  <si>
    <t>Tornillo Fijador De Ala Canaleta 90 Fibrocemento. ..</t>
  </si>
  <si>
    <t>CyF_CCE1294</t>
  </si>
  <si>
    <t>Tornillo Fijador De Ala Teja Fibrocemento...</t>
  </si>
  <si>
    <t>CyF_CCE1295</t>
  </si>
  <si>
    <t>Tornillo Goloso 1 1/2"</t>
  </si>
  <si>
    <t>CyF_CCE1296</t>
  </si>
  <si>
    <t>Tornillo Goloso 1"</t>
  </si>
  <si>
    <t>CyF_CCE1297</t>
  </si>
  <si>
    <t>Tornillo Goloso 2"</t>
  </si>
  <si>
    <t>CyF_CCE1298</t>
  </si>
  <si>
    <t>Tornillo Goloso 3/8" X 2"</t>
  </si>
  <si>
    <t>CyF_CCE1299</t>
  </si>
  <si>
    <t>Tornillo Goloso Ac 1/2" X 6"</t>
  </si>
  <si>
    <t>CyF_CCE1300</t>
  </si>
  <si>
    <t>Tornillo Goloso Ac 3/4" X 6"</t>
  </si>
  <si>
    <t>CyF_CCE1301</t>
  </si>
  <si>
    <t>Tornillo Goloso De 3"</t>
  </si>
  <si>
    <t>CyF_CCE1302</t>
  </si>
  <si>
    <t>Tornillo Hexagonal 3/8" X 1.1/2"</t>
  </si>
  <si>
    <t>CyF_CCE1303</t>
  </si>
  <si>
    <t>Tornillo Lamina 8Mm X 1/2"</t>
  </si>
  <si>
    <t>CyF_CCE1304</t>
  </si>
  <si>
    <t>Tornillo No. 6 De 2"</t>
  </si>
  <si>
    <t>CyF_CCE1305</t>
  </si>
  <si>
    <t>Tornillo Para Cubierta Tipo Baston Con Enpaque De 9Cm Para Instalacion Teja Trapezoidal</t>
  </si>
  <si>
    <t>CyF_CCE1306</t>
  </si>
  <si>
    <t>Tornillo Para Driwall De 3/4 Pulgadas</t>
  </si>
  <si>
    <t>CyF_CCE1307</t>
  </si>
  <si>
    <t>Tornillo Para Drywall 8 X 2” Acerado Caja X 100</t>
  </si>
  <si>
    <t>CyF_CCE1308</t>
  </si>
  <si>
    <t>Tornillo Para Drywall 8 X 3” Con Cabeza Avellanada Caja X 100</t>
  </si>
  <si>
    <t>CyF_CCE1309</t>
  </si>
  <si>
    <t>Tornillo Para Eterboard De 6Mm X 3/4"</t>
  </si>
  <si>
    <t>CyF_CCE1310</t>
  </si>
  <si>
    <t>Tornillo Para Lámina De 10 * 2</t>
  </si>
  <si>
    <t>CyF_CCE1311</t>
  </si>
  <si>
    <t>Tornillo Para Lámina De 12*1 1/2"</t>
  </si>
  <si>
    <t>CyF_CCE1312</t>
  </si>
  <si>
    <t>Tornillo Para Lámina De 12*1 3/4"</t>
  </si>
  <si>
    <t>CyF_CCE1313</t>
  </si>
  <si>
    <t>Tornillo Para Lámina De 12*1"</t>
  </si>
  <si>
    <t>CyF_CCE1314</t>
  </si>
  <si>
    <t>Tornillo Para Lámina De 12*2</t>
  </si>
  <si>
    <t>CyF_CCE1315</t>
  </si>
  <si>
    <t>Tornillo Para Madera Avellanado 3 X 1/2”</t>
  </si>
  <si>
    <t>CyF_CCE1316</t>
  </si>
  <si>
    <t>Tornillo Para Madera Avellanado 5 X 3/4”</t>
  </si>
  <si>
    <t>CyF_CCE1317</t>
  </si>
  <si>
    <t>Tornillo Pta Broca Extrapl. Est 8 X 1/2" ( 13Mm )</t>
  </si>
  <si>
    <t>CyF_CCE1318</t>
  </si>
  <si>
    <t>Tornillo Punta De Broca De ¾</t>
  </si>
  <si>
    <t>CyF_CCE1319</t>
  </si>
  <si>
    <t>Tornillo Sanitario "X Par"</t>
  </si>
  <si>
    <t>CyF_CCE1320</t>
  </si>
  <si>
    <t>Tornillo Soporte Para Luminaria</t>
  </si>
  <si>
    <t>CyF_CCE1321</t>
  </si>
  <si>
    <t>Tornillo Tipo Philips No. 6 De 2"</t>
  </si>
  <si>
    <t>CyF_CCE1322</t>
  </si>
  <si>
    <t>Tornillo Tuberia Para Cableado Electrico 1/2" X 3 Mts</t>
  </si>
  <si>
    <t>CyF_CCE1323</t>
  </si>
  <si>
    <t>Tornillos 1" No. 6 X 100 Unidades</t>
  </si>
  <si>
    <t>CyF_CCE1324</t>
  </si>
  <si>
    <t>Tornillos 2" No. 10 X 100 Unidades</t>
  </si>
  <si>
    <t>CyF_CCE1325</t>
  </si>
  <si>
    <t>Tornillos 3" No. 12 X 100 Unidades</t>
  </si>
  <si>
    <t>CyF_CCE1326</t>
  </si>
  <si>
    <t>Tornillos De Rosca Para Madera 1/2 Pugada</t>
  </si>
  <si>
    <t>CyF_CCE1327</t>
  </si>
  <si>
    <t>Tornillos N.C.P; Tornillo Drywal 1"</t>
  </si>
  <si>
    <t>CyF_CCE1328</t>
  </si>
  <si>
    <t>Tornillos N.C.P; Tornillo Drywal 3/4"</t>
  </si>
  <si>
    <t>CyF_CCE1329</t>
  </si>
  <si>
    <t>Tornillos N.C.P; Tornillo Galoso 3Cm</t>
  </si>
  <si>
    <t>CyF_CCE1330</t>
  </si>
  <si>
    <t>Tornillos N.C.P; Tornillo Galvanizado ¼ X 1”</t>
  </si>
  <si>
    <t>CyF_CCE1331</t>
  </si>
  <si>
    <t>Tornillos N.C.P; Tornillo Galvanizado 2”</t>
  </si>
  <si>
    <t>CyF_CCE1332</t>
  </si>
  <si>
    <t>Tornillos N.C.P; Tornillo Galvanizado 3”</t>
  </si>
  <si>
    <t>CyF_CCE1333</t>
  </si>
  <si>
    <t>Tornillos N.C.P; Tornillos Para Estructura De Cielo Rasos</t>
  </si>
  <si>
    <t>CyF_CCE1334</t>
  </si>
  <si>
    <t>Tornillos N.C.P; Tornillos Para Laminas De Cielo Rasos</t>
  </si>
  <si>
    <t>CyF_CCE1335</t>
  </si>
  <si>
    <t>Tornillos Para Lamina Metalica 1/2 Pugada</t>
  </si>
  <si>
    <t>CyF_CCE1336</t>
  </si>
  <si>
    <t>Tornillos Para Laminas De Drywall</t>
  </si>
  <si>
    <t>CyF_CCE1337</t>
  </si>
  <si>
    <t>Tornillotuberia Para Cableado Electrico 1/2" X 3 Mts</t>
  </si>
  <si>
    <t>CyF_CCE1338</t>
  </si>
  <si>
    <t>Troquel Para Canaleta</t>
  </si>
  <si>
    <t>CyF_CCE1339</t>
  </si>
  <si>
    <t>Tubería Acero Galvanizado 2" Tipo Pesado Cal. 2,5Mm</t>
  </si>
  <si>
    <t>CyF_CCE1340</t>
  </si>
  <si>
    <t>Tubería Acero Galvanizado 4" Sch 40. Para Gas.</t>
  </si>
  <si>
    <t>CyF_CCE1341</t>
  </si>
  <si>
    <t>Tubería Acero Negro 1 1/2" Sch 40. Para Gas.</t>
  </si>
  <si>
    <t>CyF_CCE1342</t>
  </si>
  <si>
    <t>Tubería Acero Negro 1" Sch 40. Para Gas.</t>
  </si>
  <si>
    <t>CyF_CCE1343</t>
  </si>
  <si>
    <t>Tubería Acero Negro 1.1/4" Sch 40. Para Gas.</t>
  </si>
  <si>
    <t>CyF_CCE1344</t>
  </si>
  <si>
    <t>Tubería Acero Negro 2 1/2" Sch 40. Para Gas.</t>
  </si>
  <si>
    <t>CyF_CCE1345</t>
  </si>
  <si>
    <t>Tubería Acero Negro 2" Sch 40. Para Gas.</t>
  </si>
  <si>
    <t>CyF_CCE1346</t>
  </si>
  <si>
    <t>Tubería Acero Negro 3" Sch 40. Para Gas.</t>
  </si>
  <si>
    <t>CyF_CCE1347</t>
  </si>
  <si>
    <t>Tubería Acero Negro 4" Sch 40. Para Gas.</t>
  </si>
  <si>
    <t>CyF_CCE1348</t>
  </si>
  <si>
    <t>Tubería Acero Negro 6" Sch 40. Para Gas.</t>
  </si>
  <si>
    <t>CyF_CCE1349</t>
  </si>
  <si>
    <t>Tuberia Cableado Electrico De 1/2 X 3 Metros Fabricado En Pvc De 1/2 X 3 Metros</t>
  </si>
  <si>
    <t>CyF_CCE1350</t>
  </si>
  <si>
    <t>Tuberia Cerrada 40X80Mm , E=2Mm</t>
  </si>
  <si>
    <t>CyF_CCE1351</t>
  </si>
  <si>
    <t>Tubería Conduit Pvc Rígida 3/4" X 3 Mts</t>
  </si>
  <si>
    <t>CyF_CCE1352</t>
  </si>
  <si>
    <t>Tuberia Cuadrada Cold Rolled 1 1/2X1 1/2", E=0,70Mm</t>
  </si>
  <si>
    <t>CyF_CCE1353</t>
  </si>
  <si>
    <t>Tuberia Cuadrada Cold Rolled 1X1", E=1,20Mm Cal.18</t>
  </si>
  <si>
    <t>CyF_CCE1354</t>
  </si>
  <si>
    <t>Tuberia Cuadrada Cold Rolled 2X2", E=0,70Mm</t>
  </si>
  <si>
    <t>CyF_CCE1355</t>
  </si>
  <si>
    <t>Tuberia Cuadrada Estructural De 5X5 Cm.</t>
  </si>
  <si>
    <t>CyF_CCE1356</t>
  </si>
  <si>
    <t>Tuberia Cuadrada Metalica 1 1/2" Cal 18</t>
  </si>
  <si>
    <t>CyF_CCE1357</t>
  </si>
  <si>
    <t>Tuberia Cuadrada Metalica 1" Cal 18</t>
  </si>
  <si>
    <t>CyF_CCE1358</t>
  </si>
  <si>
    <t>Tuberia Cuadrada Metalica 2" Cal 18</t>
  </si>
  <si>
    <t>CyF_CCE1359</t>
  </si>
  <si>
    <t>Tuberia Cuadrada Para Muebles 3/4"X3/4"X1.2 Mm</t>
  </si>
  <si>
    <t>CyF_CCE1360</t>
  </si>
  <si>
    <t>Tuberia De 1" Pvc-P Rde 13,5 315Psi</t>
  </si>
  <si>
    <t>CyF_CCE1361</t>
  </si>
  <si>
    <t>Tuberia De 1" Rd13.5 Pvc Para Presion De 315 Libras Que Cumplan Norma Tecnica X 6 Metros</t>
  </si>
  <si>
    <t>CyF_CCE1362</t>
  </si>
  <si>
    <t>Tubería De Cobre De 3/4"</t>
  </si>
  <si>
    <t>CyF_CCE1363</t>
  </si>
  <si>
    <t>Tubería De Cobre De 5/8"</t>
  </si>
  <si>
    <t>CyF_CCE1364</t>
  </si>
  <si>
    <t>Tuberia De Cobre. Tipo "K" De 1"</t>
  </si>
  <si>
    <t>CyF_CCE1365</t>
  </si>
  <si>
    <t>Tuberia De Cobre. Tipo "K" De 1/2"</t>
  </si>
  <si>
    <t>CyF_CCE1366</t>
  </si>
  <si>
    <t>Tuberia De Cobre. Tipo "K" De 1-1/2"</t>
  </si>
  <si>
    <t>CyF_CCE1367</t>
  </si>
  <si>
    <t>Tuberia De Cobre. Tipo "K" De 1-1/4"</t>
  </si>
  <si>
    <t>CyF_CCE1368</t>
  </si>
  <si>
    <t>Tuberia De Cobre. Tipo "K" De 1-1/8"</t>
  </si>
  <si>
    <t>CyF_CCE1369</t>
  </si>
  <si>
    <t>Tuberia De Cobre. Tipo "K" De 1-3/8"</t>
  </si>
  <si>
    <t>CyF_CCE1370</t>
  </si>
  <si>
    <t>Tuberia De Cobre. Tipo "K" De 1-5/8"</t>
  </si>
  <si>
    <t>CyF_CCE1371</t>
  </si>
  <si>
    <t>Tuberia De Cobre. Tipo "K" De 3/4"</t>
  </si>
  <si>
    <t>CyF_CCE1372</t>
  </si>
  <si>
    <t>Tuberia De Cobre. Tipo "K" De 5/8"</t>
  </si>
  <si>
    <t>CyF_CCE1373</t>
  </si>
  <si>
    <t>Tuberia De Cobre. Tipo "K" De 7/8"</t>
  </si>
  <si>
    <t>CyF_CCE1374</t>
  </si>
  <si>
    <t>Tuberia De Cobre. Tipo "L" De 1 1/2"</t>
  </si>
  <si>
    <t>CyF_CCE1375</t>
  </si>
  <si>
    <t>Tuberia De Cobre. Tipo "L" De 1 1/4"</t>
  </si>
  <si>
    <t>CyF_CCE1376</t>
  </si>
  <si>
    <t>Tuberia De Cobre. Tipo "L" De 1"</t>
  </si>
  <si>
    <t>CyF_CCE1377</t>
  </si>
  <si>
    <t>Tuberia De Cobre. Tipo "L" De 1/2"</t>
  </si>
  <si>
    <t>CyF_CCE1378</t>
  </si>
  <si>
    <t>Tuberia De Cobre. Tipo "L" De 1/4"</t>
  </si>
  <si>
    <t>CyF_CCE1379</t>
  </si>
  <si>
    <t>Tuberia De Cobre. Tipo "L" De 3/4"</t>
  </si>
  <si>
    <t>CyF_CCE1380</t>
  </si>
  <si>
    <t>Tuberia De Cobre. Tipo "L" De 3/8"</t>
  </si>
  <si>
    <t>CyF_CCE1381</t>
  </si>
  <si>
    <t>Tuberia De Cobre. Tipo "M" De 1 1/2"X6M. Agua Fria-Red De Suministro.</t>
  </si>
  <si>
    <t>CyF_CCE1382</t>
  </si>
  <si>
    <t>Tuberia De Cobre. Tipo "M" De 1 1/4"X6M. Agua Fria-Red De Suministro.</t>
  </si>
  <si>
    <t>CyF_CCE1383</t>
  </si>
  <si>
    <t>Tuberia De Cobre. Tipo "M" De 1"X6M. Agua Fria-Red De Suministro.</t>
  </si>
  <si>
    <t>CyF_CCE1384</t>
  </si>
  <si>
    <t>Tuberia De Cobre. Tipo "M" De 1/2"X6M. Agua Fria-Red De Suministro.</t>
  </si>
  <si>
    <t>CyF_CCE1385</t>
  </si>
  <si>
    <t>Tuberia De Cobre. Tipo "M" De 2 1/2"X6M. Agua Fria-Red De Suministro.</t>
  </si>
  <si>
    <t>CyF_CCE1386</t>
  </si>
  <si>
    <t>Tuberia De Cobre. Tipo "M" De 2"X6M. Agua Fria-Red De Suministro.</t>
  </si>
  <si>
    <t>CyF_CCE1387</t>
  </si>
  <si>
    <t>Tuberia De Cobre. Tipo "M" De 3"X6M. Agua Fria-Red De Suministro.</t>
  </si>
  <si>
    <t>CyF_CCE1388</t>
  </si>
  <si>
    <t>Tuberia De Cobre. Tipo "M" De 3/4"X6M. Agua Fria-Red De Suministro.</t>
  </si>
  <si>
    <t>CyF_CCE1389</t>
  </si>
  <si>
    <t>Tubería De Escape Cal. 14 Cold Rolled.</t>
  </si>
  <si>
    <t>CyF_CCE1390</t>
  </si>
  <si>
    <t>Tuberia De Presion 1/2" 6 Mts Rde 13,5</t>
  </si>
  <si>
    <t>CyF_CCE1391</t>
  </si>
  <si>
    <t>Tuberia De Presion Para Construcccion De Instalaciones Internas En Pvc 1" 6 Mts</t>
  </si>
  <si>
    <t>CyF_CCE1392</t>
  </si>
  <si>
    <t>Tubería De Pvc 6 Pulgadas X 6Mts 50 Psi</t>
  </si>
  <si>
    <t>CyF_CCE1393</t>
  </si>
  <si>
    <t>Tuberia En Acero Inoxidable De 2 Pulgadas</t>
  </si>
  <si>
    <t>CyF_CCE1394</t>
  </si>
  <si>
    <t>Tuberia En Concreto Reforzado Clase I 1000Mm.</t>
  </si>
  <si>
    <t>CyF_CCE1395</t>
  </si>
  <si>
    <t>Tuberia En Concreto Reforzado Clase I 1100Mm. .</t>
  </si>
  <si>
    <t>CyF_CCE1396</t>
  </si>
  <si>
    <t>Tuberia En Concreto Reforzado Clase I 1300Mm.</t>
  </si>
  <si>
    <t>CyF_CCE1397</t>
  </si>
  <si>
    <t>Tuberia En Concreto Reforzado Clase I 600Mm.</t>
  </si>
  <si>
    <t>CyF_CCE1398</t>
  </si>
  <si>
    <t>Tuberia En Concreto Reforzado Clase I 700Mm.</t>
  </si>
  <si>
    <t>CyF_CCE1399</t>
  </si>
  <si>
    <t>Tuberia En Concreto Reforzado Clase I 900Mm.</t>
  </si>
  <si>
    <t>CyF_CCE1400</t>
  </si>
  <si>
    <t>Tuberia En Pvc Para Agua Potable, De Diametro 1 1/2" Espesor De Pared Rde 21 X 6 Metros</t>
  </si>
  <si>
    <t>CyF_CCE1401</t>
  </si>
  <si>
    <t>Tuberia En Pvc Para Agua Potable, De Diametro 1 1/4" Espesor De Pared Rde 21 X 6 Metros</t>
  </si>
  <si>
    <t>CyF_CCE1402</t>
  </si>
  <si>
    <t>Tuberia En Pvc Para Agua Potable, De Diametro 1" Espesor De Pared Rde 13.5 X 6 Metros</t>
  </si>
  <si>
    <t>CyF_CCE1403</t>
  </si>
  <si>
    <t>Tuberia En Pvc Para Agua Potable, De Diametro 1/2" Espesor De Pared Rde 13,5</t>
  </si>
  <si>
    <t>CyF_CCE1404</t>
  </si>
  <si>
    <t>Tuberia En Pvc Para Agua Potable, De Diametro 2 1/2" Espesor De Pared Rde 21 X 6 Metros</t>
  </si>
  <si>
    <t>CyF_CCE1405</t>
  </si>
  <si>
    <t>Tuberia En Pvc Para Agua Potable, De Diametro 2" Espesor De Pared Rde 21 X 6 Metros</t>
  </si>
  <si>
    <t>CyF_CCE1406</t>
  </si>
  <si>
    <t>Tuberia En Pvc Para Agua Potable, De Diametro 3" Espesor De Pared Rde 21 X 6 Metros</t>
  </si>
  <si>
    <t>CyF_CCE1407</t>
  </si>
  <si>
    <t>Tuberia En Pvc Para Agua Potable, De Diametro 3/4" Espesor De Pared Rde 11 X 6 Metros</t>
  </si>
  <si>
    <t>CyF_CCE1408</t>
  </si>
  <si>
    <t>Tuberia En Pvc Sanitario, De Diametro 1 1/2" X 6 Metros De Largo</t>
  </si>
  <si>
    <t>CyF_CCE1409</t>
  </si>
  <si>
    <t>Tuberia En Pvc Sanitario, De Diametro 2" X 6 Metros De Largo</t>
  </si>
  <si>
    <t>CyF_CCE1410</t>
  </si>
  <si>
    <t>Tuberia En Pvc Sanitario, De Diametro 3" X 6 Metros De Largo</t>
  </si>
  <si>
    <t>CyF_CCE1411</t>
  </si>
  <si>
    <t>Tuberia En Pvc Sanitario, De Diametro 4" X 6 Metros De Largo</t>
  </si>
  <si>
    <t>CyF_CCE1412</t>
  </si>
  <si>
    <t>Tuberia En Pvc Sanitario, De Diametro 6" X 6 Metros De Largo</t>
  </si>
  <si>
    <t>CyF_CCE1413</t>
  </si>
  <si>
    <t>Tuberia En Pvc Ventilacion, De Diametro 1 1/2" X 6 Metros De Largo</t>
  </si>
  <si>
    <t>CyF_CCE1414</t>
  </si>
  <si>
    <t>Tuberia En Pvc Ventilacion, De Diametro 2" X 6 Metros De Largo</t>
  </si>
  <si>
    <t>CyF_CCE1415</t>
  </si>
  <si>
    <t>Tuberia En Pvc Ventilacion, De Diametro 3" X 6 Metros De Largo</t>
  </si>
  <si>
    <t>CyF_CCE1416</t>
  </si>
  <si>
    <t>Tuberia En Pvc Ventilacion, De Diametro 4" X 6 Metros De Largo</t>
  </si>
  <si>
    <t>CyF_CCE1417</t>
  </si>
  <si>
    <t>Tuberia Estructural Cerrada 2Mm</t>
  </si>
  <si>
    <t>CyF_CCE1418</t>
  </si>
  <si>
    <t>Tuberia Flexible De 5/8"</t>
  </si>
  <si>
    <t>CyF_CCE1419</t>
  </si>
  <si>
    <t>Tubería Flexible De Refrigeración De 1/2"</t>
  </si>
  <si>
    <t>CyF_CCE1420</t>
  </si>
  <si>
    <t>Tubería Flexible De Refrigeración De 1/4"</t>
  </si>
  <si>
    <t>CyF_CCE1421</t>
  </si>
  <si>
    <t>Tubería Flexible De Refrigeración De 3/8"</t>
  </si>
  <si>
    <t>CyF_CCE1422</t>
  </si>
  <si>
    <t>Tuberia Metalica Rectangular Medidas : 80X40 Espesor 2 Mm X 6M</t>
  </si>
  <si>
    <t>CyF_CCE1423</t>
  </si>
  <si>
    <t>Tuberia Mueble Rectangular 20 X 40 Mm 0.90 Mm Espesor Calibre 20</t>
  </si>
  <si>
    <t>CyF_CCE1424</t>
  </si>
  <si>
    <t>Tuberia Mueble Rectangular 25 X 50 Mm 0.90 Mm Espesor Calibre 20</t>
  </si>
  <si>
    <t>CyF_CCE1425</t>
  </si>
  <si>
    <t>Tubería Para Alcantarillado Diámetro 6" Longitud 6 Mts Tuberia Corrugada S</t>
  </si>
  <si>
    <t>CyF_CCE1426</t>
  </si>
  <si>
    <t>Tuberia Para Cableado Electrico En Pvc De 1 1/2 Exterior Liso X Metro.</t>
  </si>
  <si>
    <t>CyF_CCE1427</t>
  </si>
  <si>
    <t>Tuberia Para Cableado Electrico En Pvc De 1/2 Exterior Liso X Metro.</t>
  </si>
  <si>
    <t>CyF_CCE1428</t>
  </si>
  <si>
    <t>Tuberia Pe 100 Alta Densidad - Pead 63Mm Pn8 Rde 21</t>
  </si>
  <si>
    <t>CyF_CCE1429</t>
  </si>
  <si>
    <t>Tuberia Polipropileno - Pp Pn -10 Agua Fria. 110 Mm.</t>
  </si>
  <si>
    <t>CyF_CCE1430</t>
  </si>
  <si>
    <t>Tuberia Polipropileno - Pp Pn -25 90°. 110 Mm.</t>
  </si>
  <si>
    <t>CyF_CCE1431</t>
  </si>
  <si>
    <t>Tubería Pvc De Presión Diámetro 1/2 De 9 X 6M</t>
  </si>
  <si>
    <t>CyF_CCE1432</t>
  </si>
  <si>
    <t>Tubería Pvc De Presión Diámetro 3/4 De 11 X 6M</t>
  </si>
  <si>
    <t>CyF_CCE1433</t>
  </si>
  <si>
    <t>Tubería Pvc Rígida 3/4" X 3 Mts</t>
  </si>
  <si>
    <t>CyF_CCE1434</t>
  </si>
  <si>
    <t>Tuberia Pvc-900 (Para Red Contra Incendio Enterrada) 6"</t>
  </si>
  <si>
    <t>CyF_CCE1435</t>
  </si>
  <si>
    <t>Tuberia Pvc-P Rde 41 8" Agua Fria</t>
  </si>
  <si>
    <t>CyF_CCE1436</t>
  </si>
  <si>
    <t>Tuberia Pvc-S 6".</t>
  </si>
  <si>
    <t>CyF_CCE1437</t>
  </si>
  <si>
    <t>Tuberia Pvc-S 8".</t>
  </si>
  <si>
    <t>CyF_CCE1438</t>
  </si>
  <si>
    <t>Tuberia Rde 21 200Psi Pvc 2 1/2" - Unión Platino</t>
  </si>
  <si>
    <t>CyF_CCE1439</t>
  </si>
  <si>
    <t>Tuberia Rectangular Cerrada 80X40Mm E=2,0Mm. Tipo Colmena O Equivalente.</t>
  </si>
  <si>
    <t>CyF_CCE1440</t>
  </si>
  <si>
    <t>Tuberia Rectangular Metalica 3 Por 1. 1/2" Cal 18</t>
  </si>
  <si>
    <t>CyF_CCE1441</t>
  </si>
  <si>
    <t>Tuberia Redonda Metalica 1" Cal 18</t>
  </si>
  <si>
    <t>CyF_CCE1442</t>
  </si>
  <si>
    <t>Tuberia Redonda Metalica 1.9" Cal 18</t>
  </si>
  <si>
    <t>CyF_CCE1443</t>
  </si>
  <si>
    <t>Tuberia Redonda Negra 2" Metalica X 6M Espesor 0.098"</t>
  </si>
  <si>
    <t>CyF_CCE1444</t>
  </si>
  <si>
    <t>Tubería Redonda Negra 2,5 Espesor 0,098 X 6 Metros</t>
  </si>
  <si>
    <t>CyF_CCE1445</t>
  </si>
  <si>
    <t>Tuberia Redonda Negra 2,5 Mm Espesor 2” X 6 Metros</t>
  </si>
  <si>
    <t>CyF_CCE1446</t>
  </si>
  <si>
    <t>Tuberia Retangular En Lamina Calibre 18 Medidas 38X76 Mm X 6M</t>
  </si>
  <si>
    <t>CyF_CCE1447</t>
  </si>
  <si>
    <t>Tuberia Sanitaria Tipo Pesado De 2 Pulgadas X 6 Mts En Pvc</t>
  </si>
  <si>
    <t>CyF_CCE1448</t>
  </si>
  <si>
    <t>Tuberia Sanitaria Tipo Pesado De 3 Pulgadas X 6 Mts En Pvc</t>
  </si>
  <si>
    <t>CyF_CCE1449</t>
  </si>
  <si>
    <t>Tuberia Sanitaria Tipo Pesado De 4 Pulgadas X 6 Mts En Pvc</t>
  </si>
  <si>
    <t>CyF_CCE1450</t>
  </si>
  <si>
    <t>Tuberia Sch 80 Corzan Cpvc - Astm F 441 De 2"</t>
  </si>
  <si>
    <t>CyF_CCE1451</t>
  </si>
  <si>
    <t>Tuberia Sch 80 Corzan Cpvc - Astm F 441 De 3"</t>
  </si>
  <si>
    <t>CyF_CCE1452</t>
  </si>
  <si>
    <t>Tuberia Sch 80 Corzan Cpvc - Astm F 441 De 4"</t>
  </si>
  <si>
    <t>CyF_CCE1453</t>
  </si>
  <si>
    <t>Tuberia Tipo Mueble 25Mm X 50Mm Espesor 1,1Mm, Longitud (6M)</t>
  </si>
  <si>
    <t>CyF_CCE1454</t>
  </si>
  <si>
    <t>Tuberías De Polivinilo; Tubo De 1" Rde 13.5</t>
  </si>
  <si>
    <t>CyF_CCE1455</t>
  </si>
  <si>
    <t>Tuberías De Polivinilo; Tubo De 2" Rde 21</t>
  </si>
  <si>
    <t>CyF_CCE1456</t>
  </si>
  <si>
    <t>Tuberías De Polivinilo; Tubo De 3/4 Pvc Presion</t>
  </si>
  <si>
    <t>CyF_CCE1457</t>
  </si>
  <si>
    <t>Tuberías De Polivinilo; Tubo De 4" Rde 21</t>
  </si>
  <si>
    <t>CyF_CCE1458</t>
  </si>
  <si>
    <t>Tuberías De Polivinilo; Tubo De 6" Rde21</t>
  </si>
  <si>
    <t>CyF_CCE1459</t>
  </si>
  <si>
    <t>Tuberías De Polivinilo; Tubo Pvc Presion 1/2" X 6 M</t>
  </si>
  <si>
    <t>CyF_CCE1460</t>
  </si>
  <si>
    <t>Tuberías De Polivinilo; Tubo Sanitario En Pvc 4" X 3M - (Accesorios Para Sanitario)</t>
  </si>
  <si>
    <t>CyF_CCE1461</t>
  </si>
  <si>
    <t>Tuberías De Polivinilo; Tubo Sanitario En Pvc 6" X 3M - (Accesorios Para Sanitario)</t>
  </si>
  <si>
    <t>CyF_CCE1462</t>
  </si>
  <si>
    <t>Tuberías De Polivinilo;Tuberia Para Cableado Electrico En Pvc, Diametro 1/2 Pulgada, Longitud De 3M</t>
  </si>
  <si>
    <t>CyF_CCE1463</t>
  </si>
  <si>
    <t>Tubo Acero Agua Negra Para Cerramiento 1 1/2" E=2,5Mm - -</t>
  </si>
  <si>
    <t>CyF_CCE1464</t>
  </si>
  <si>
    <t>Tubo Acero Agua Negra Para Cerramiento 2" - - .</t>
  </si>
  <si>
    <t>CyF_CCE1465</t>
  </si>
  <si>
    <t>Tubo Acero Agua Negra Para Cerramiento 21/2" - -</t>
  </si>
  <si>
    <t>CyF_CCE1466</t>
  </si>
  <si>
    <t>Tubo Acero Agua Negra Para Cerramiento 3" -</t>
  </si>
  <si>
    <t>CyF_CCE1467</t>
  </si>
  <si>
    <t>Tubo Acero Al Carbon C/C Sch Red Contra Incendio 6" - Calibre 10 Astm A795 -</t>
  </si>
  <si>
    <t>CyF_CCE1468</t>
  </si>
  <si>
    <t>Tubo Acero Galvanizado Agua 1 1/2" - Nic 505 - 001 -</t>
  </si>
  <si>
    <t>CyF_CCE1469</t>
  </si>
  <si>
    <t>Tubo Acero Galvanizado Agua 1 1/4" - Nic 505 - 001 - .</t>
  </si>
  <si>
    <t>CyF_CCE1470</t>
  </si>
  <si>
    <t>Tubo Acero Galvanizado Agua 1" - Nic 505 - 001 -</t>
  </si>
  <si>
    <t>CyF_CCE1471</t>
  </si>
  <si>
    <t>Tubo Acero Galvanizado Agua 2 1/2" - Nic 505 - 001 -</t>
  </si>
  <si>
    <t>CyF_CCE1472</t>
  </si>
  <si>
    <t>Tubo Acero Galvanizado Agua 2" - Nic 505 - 001 -</t>
  </si>
  <si>
    <t>CyF_CCE1473</t>
  </si>
  <si>
    <t>Tubo Acero Galvanizado Agua 3" - Nic 505 - 001 -</t>
  </si>
  <si>
    <t>CyF_CCE1474</t>
  </si>
  <si>
    <t>Tubo Acero Galvanizado Agua 3/4" - Nic 505 - 001 -</t>
  </si>
  <si>
    <t>CyF_CCE1475</t>
  </si>
  <si>
    <t>Tubo Acero Galvanizado Presion 1 1/2" - Calibre 40 Astm A53 -</t>
  </si>
  <si>
    <t>CyF_CCE1476</t>
  </si>
  <si>
    <t>Tubo Acero Galvanizado Presion 1 1/4" - Calibre 40 Astm A53 -</t>
  </si>
  <si>
    <t>CyF_CCE1477</t>
  </si>
  <si>
    <t>Tubo Acero Galvanizado Presion 1" - Calibre 40 Astm A53 -</t>
  </si>
  <si>
    <t>CyF_CCE1478</t>
  </si>
  <si>
    <t>Tubo Acero Galvanizado Presion 1/2" - Calibre 40 Astm A53 -</t>
  </si>
  <si>
    <t>CyF_CCE1479</t>
  </si>
  <si>
    <t>Tubo Acero Galvanizado Presion 2 1/2" - Calibre 40 Astm A53 -</t>
  </si>
  <si>
    <t>CyF_CCE1480</t>
  </si>
  <si>
    <t>Tubo Acero Galvanizado Presion 2" - Calibre 40 Astm A53 -</t>
  </si>
  <si>
    <t>CyF_CCE1481</t>
  </si>
  <si>
    <t>Tubo Acero Galvanizado Presion 3" - Calibre 40 Astm A53 -</t>
  </si>
  <si>
    <t>CyF_CCE1482</t>
  </si>
  <si>
    <t>Tubo Acero Galvanizado Presion 3/4" - Calibre 40 Astm A53 -</t>
  </si>
  <si>
    <t>CyF_CCE1483</t>
  </si>
  <si>
    <t>Tubo Acero Galvanizado Presion 4" - Calibre 40 Astm A53 -</t>
  </si>
  <si>
    <t>CyF_CCE1484</t>
  </si>
  <si>
    <t>Tubo Acero Galvanizado Presion 6" - Calibre 40 Astm A53</t>
  </si>
  <si>
    <t>CyF_CCE1485</t>
  </si>
  <si>
    <t>Tubo Acero Inoxidable Diametro 1/2"</t>
  </si>
  <si>
    <t>CyF_CCE1486</t>
  </si>
  <si>
    <t>Tubo Acero Inoxidable Diametro 2"</t>
  </si>
  <si>
    <t>CyF_CCE1487</t>
  </si>
  <si>
    <t>Tubo Acero Inoxidable Diametro 3"</t>
  </si>
  <si>
    <t>CyF_CCE1488</t>
  </si>
  <si>
    <t>Tubo Acero Inoxidable Diametro 4"</t>
  </si>
  <si>
    <t>CyF_CCE1489</t>
  </si>
  <si>
    <t>Tubo Acero Negra Contra Incendio 1 1/2" - Calibre 10 Astm A795 -</t>
  </si>
  <si>
    <t>CyF_CCE1490</t>
  </si>
  <si>
    <t>Tubo Acero Negra Contra Incendio 1 1/4" - Calibre 10 Astm A795 -</t>
  </si>
  <si>
    <t>CyF_CCE1491</t>
  </si>
  <si>
    <t>Tubo Acero Negra Contra Incendio 2 1/2" - Calibre 10 Astm A795 -</t>
  </si>
  <si>
    <t>CyF_CCE1492</t>
  </si>
  <si>
    <t>Tubo Acero Negra Contra Incendio 3" - Calibre 10 Astm A795 -</t>
  </si>
  <si>
    <t>CyF_CCE1493</t>
  </si>
  <si>
    <t>Tubo Acero Negra Contra Incendio 4" - Calibre 10 Astm A795 -</t>
  </si>
  <si>
    <t>CyF_CCE1494</t>
  </si>
  <si>
    <t>Tubo Acero Negro Presion 8" - Calibre 40 Astm A53 -</t>
  </si>
  <si>
    <t>CyF_CCE1495</t>
  </si>
  <si>
    <t>Tubo Conduflex Verde Pvc 1/2 x 3 mts de largo</t>
  </si>
  <si>
    <t>CyF_CCE1496</t>
  </si>
  <si>
    <t>Tubo Conduit De Pvc De 1/2 X 6 M x 3 mts de largo</t>
  </si>
  <si>
    <t>CyF_CCE1497</t>
  </si>
  <si>
    <t>Tubo Conduit Pvc 1 _1/2" x 3 mts de largo</t>
  </si>
  <si>
    <t>CyF_CCE1498</t>
  </si>
  <si>
    <t>Tubo Conduit Pvc 1 _1/4" x 3 mts de largo</t>
  </si>
  <si>
    <t>CyF_CCE1499</t>
  </si>
  <si>
    <t>Tubo Conduit Pvc 1" x 3 mts de largo</t>
  </si>
  <si>
    <t>CyF_CCE1500</t>
  </si>
  <si>
    <t>Tubo Conduit Pvc 1/2" x 3 mts de largo</t>
  </si>
  <si>
    <t>CyF_CCE1501</t>
  </si>
  <si>
    <t>Tubo Conduit Pvc 2" x 3 mts de largo</t>
  </si>
  <si>
    <t>CyF_CCE1502</t>
  </si>
  <si>
    <t>Tubo Conduit Pvc 3/4" x 3 mts de largo</t>
  </si>
  <si>
    <t>CyF_CCE1503</t>
  </si>
  <si>
    <t>Tubo Conduit Pvc 3/4" Schedule 40 x 3 mts de largo</t>
  </si>
  <si>
    <t>CyF_CCE1504</t>
  </si>
  <si>
    <t>Tubo De Presión En Pvc De 1 1/2" Por 6Mt</t>
  </si>
  <si>
    <t>CyF_CCE1505</t>
  </si>
  <si>
    <t>Tubo De Presión En Pvc De 1" Por 6Mt</t>
  </si>
  <si>
    <t>CyF_CCE1506</t>
  </si>
  <si>
    <t>Tubo De Presión En Pvc De 1/2" Por 6Mt</t>
  </si>
  <si>
    <t>CyF_CCE1507</t>
  </si>
  <si>
    <t>Tubo De Presión En Pvc De 2" Por 6Mt</t>
  </si>
  <si>
    <t>CyF_CCE1508</t>
  </si>
  <si>
    <t>Tubo De Presión En Pvc De 3" Por 6Mt</t>
  </si>
  <si>
    <t>CyF_CCE1509</t>
  </si>
  <si>
    <t>Tubo De Presión En Pvc De 3/4" Por 6Mt</t>
  </si>
  <si>
    <t>CyF_CCE1510</t>
  </si>
  <si>
    <t>Tubo De Presión En Pvc De 4" Por 6Mt</t>
  </si>
  <si>
    <t>CyF_CCE1511</t>
  </si>
  <si>
    <t>Tubo Drenaje Corrugada Pvc 100 Mm (4") Con Filtro. Tramos De 5 M. Con Unión.</t>
  </si>
  <si>
    <t>CyF_CCE1512</t>
  </si>
  <si>
    <t>Tubo Drenaje Corrugada Pvc 100 Mm (4") Sin Filtro. Tramos De 5 M. Con Unión.</t>
  </si>
  <si>
    <t>CyF_CCE1513</t>
  </si>
  <si>
    <t>Tubo Drenaje Corrugada Pvc 160 Mm ( 6") Sin Filtro. Tramos De 5 M. Con Unión.</t>
  </si>
  <si>
    <t>CyF_CCE1514</t>
  </si>
  <si>
    <t>Tubo Drenaje Corrugada Pvc 200 Mm (6") Con Filtro. Tramos De 5 M. Con Unión.</t>
  </si>
  <si>
    <t>CyF_CCE1515</t>
  </si>
  <si>
    <t>Tubo En Acero Inoxidable Calibre 16 De 2_1/2" X 6 M</t>
  </si>
  <si>
    <t>CyF_CCE1516</t>
  </si>
  <si>
    <t>Tubo En Acero Inoxidable Calibre 16 De 50X100Mm</t>
  </si>
  <si>
    <t>CyF_CCE1517</t>
  </si>
  <si>
    <t>Tubo En Acero Inoxidable Calibre 16 De 50X50Mm</t>
  </si>
  <si>
    <t>CyF_CCE1518</t>
  </si>
  <si>
    <t>Tubo En Acero Inoxidable Calibre 16 De 7/8" X 6 M</t>
  </si>
  <si>
    <t>CyF_CCE1519</t>
  </si>
  <si>
    <t>Tubo En Acero Inoxidable Tipo Aisi-304 Calibre 18 De 2" X 6 M</t>
  </si>
  <si>
    <t>CyF_CCE1520</t>
  </si>
  <si>
    <t>Tubo Presion Pvc Sch 80 Usa - 6"</t>
  </si>
  <si>
    <t>CyF_CCE1521</t>
  </si>
  <si>
    <t>Tubo Presion Rde 11 Pvc 400 Psi - 3/4"</t>
  </si>
  <si>
    <t>CyF_CCE1522</t>
  </si>
  <si>
    <t>Tubo Presion Rde 21 Pvc 200 Psi - 1 1/2"</t>
  </si>
  <si>
    <t>CyF_CCE1523</t>
  </si>
  <si>
    <t>Tubo Presion Rde 21 Pvc 200 Psi - 1 1/4"</t>
  </si>
  <si>
    <t>CyF_CCE1524</t>
  </si>
  <si>
    <t>Tubo Presion Rde 21 Pvc 200 Psi - 1"</t>
  </si>
  <si>
    <t>CyF_CCE1525</t>
  </si>
  <si>
    <t>Tubo Presion Rde 21 Pvc 200 Psi - 2 1/2"</t>
  </si>
  <si>
    <t>CyF_CCE1526</t>
  </si>
  <si>
    <t>Tubo Presion Rde 21 Pvc 200 Psi - 2"</t>
  </si>
  <si>
    <t>CyF_CCE1527</t>
  </si>
  <si>
    <t>Tubo Presion Rde 21 Pvc 200 Psi - 3"</t>
  </si>
  <si>
    <t>CyF_CCE1528</t>
  </si>
  <si>
    <t>Tubo Presion Rde 21 Pvc 200 Psi - 3/4"</t>
  </si>
  <si>
    <t>CyF_CCE1529</t>
  </si>
  <si>
    <t>Tubo Presion Rde 21 Pvc 200 Psi - 4"</t>
  </si>
  <si>
    <t>CyF_CCE1530</t>
  </si>
  <si>
    <t>Tubo Presion Rde 21 Pvc 200 Psi - 6"</t>
  </si>
  <si>
    <t>CyF_CCE1531</t>
  </si>
  <si>
    <t>Tubo Presion Rde 9 Pvc 500 Psi - 1/2"</t>
  </si>
  <si>
    <t>CyF_CCE1532</t>
  </si>
  <si>
    <t>Tubo Pvc - L-Ventilacion 1 1/2''</t>
  </si>
  <si>
    <t>CyF_CCE1533</t>
  </si>
  <si>
    <t>Tubo Pvc - L-Ventilacion 2''</t>
  </si>
  <si>
    <t>CyF_CCE1534</t>
  </si>
  <si>
    <t>Tubo Pvc - L-Ventilacion 3''</t>
  </si>
  <si>
    <t>CyF_CCE1535</t>
  </si>
  <si>
    <t>Tubo Pvc - L-Ventilacion 4''</t>
  </si>
  <si>
    <t>CyF_CCE1536</t>
  </si>
  <si>
    <t>Tubo Pvc 3' X 6 Mts</t>
  </si>
  <si>
    <t>CyF_CCE1537</t>
  </si>
  <si>
    <t>Tubo Pvc Doble Pared Tdp 3"</t>
  </si>
  <si>
    <t>CyF_CCE1538</t>
  </si>
  <si>
    <t>Tubo Pvc Doble Pared Tdp 4"</t>
  </si>
  <si>
    <t>CyF_CCE1539</t>
  </si>
  <si>
    <t>Tubo Pvc Doble Pared Tdp 6"</t>
  </si>
  <si>
    <t>CyF_CCE1540</t>
  </si>
  <si>
    <t>Tubo Pvc Pesado Db 2"</t>
  </si>
  <si>
    <t>CyF_CCE1541</t>
  </si>
  <si>
    <t>Tubo Pvc Pesado Db 3"</t>
  </si>
  <si>
    <t>CyF_CCE1542</t>
  </si>
  <si>
    <t>Tubo Pvc Presion 3" X 6 M Unidad</t>
  </si>
  <si>
    <t>CyF_CCE1543</t>
  </si>
  <si>
    <t>Tubo Pvc Sanitaria De 4"Material: Pvc Color Amarillo</t>
  </si>
  <si>
    <t>CyF_CCE1544</t>
  </si>
  <si>
    <t>Tubo Pvc Sanitario 10"</t>
  </si>
  <si>
    <t>CyF_CCE1545</t>
  </si>
  <si>
    <t>Tubo Pvc Sanitario 2''</t>
  </si>
  <si>
    <t>CyF_CCE1546</t>
  </si>
  <si>
    <t>Tubo Pvc Sanitario 3"</t>
  </si>
  <si>
    <t>CyF_CCE1547</t>
  </si>
  <si>
    <t>Tubo Pvc Sanitario 4"</t>
  </si>
  <si>
    <t>CyF_CCE1548</t>
  </si>
  <si>
    <t>Tubo Pvc Sanitario 6"</t>
  </si>
  <si>
    <t>CyF_CCE1549</t>
  </si>
  <si>
    <t>Tubo Pvc Sanitario 8"</t>
  </si>
  <si>
    <t>CyF_CCE1550</t>
  </si>
  <si>
    <t>Tubo Redondo De 4" En Acero Galvanizado Por 6 Metros</t>
  </si>
  <si>
    <t>CyF_CCE1551</t>
  </si>
  <si>
    <t>Tubo Sanitario En Pvc De 3” X 6 Metros</t>
  </si>
  <si>
    <t>CyF_CCE1552</t>
  </si>
  <si>
    <t>Tubo Tubería Pvc De Presión Diámetro 1/2" Por 6M</t>
  </si>
  <si>
    <t>CyF_CCE1553</t>
  </si>
  <si>
    <t>Tubo Union Platino Rde 13.5 Pvc 10" 315 Psi</t>
  </si>
  <si>
    <t>CyF_CCE1554</t>
  </si>
  <si>
    <t>Tubo Union Platino Rde 21 Pvc 12" 200 Psi</t>
  </si>
  <si>
    <t>CyF_CCE1555</t>
  </si>
  <si>
    <t>Tubo Union Platino Rde 21 Pvc 14" 200 Psi</t>
  </si>
  <si>
    <t>CyF_CCE1556</t>
  </si>
  <si>
    <t>Tubo Union Platino Rde 21 Pvc 2" 200 Psi</t>
  </si>
  <si>
    <t>CyF_CCE1557</t>
  </si>
  <si>
    <t>Tubo Union Platino Rde 21 Pvc 3" 200 Psi</t>
  </si>
  <si>
    <t>CyF_CCE1558</t>
  </si>
  <si>
    <t>Tubo Union Platino Rde 21 Pvc 4" 200 Psi</t>
  </si>
  <si>
    <t>CyF_CCE1559</t>
  </si>
  <si>
    <t>Tubo Union Platino Rde 21 Pvc 6" 200 Psi</t>
  </si>
  <si>
    <t>CyF_CCE1560</t>
  </si>
  <si>
    <t>Tubo Union Platino Rde 41 Pvc 4"</t>
  </si>
  <si>
    <t>CyF_CCE1561</t>
  </si>
  <si>
    <t>Tubo Union Platino Rde 41 Pvc 6" 100 Psi</t>
  </si>
  <si>
    <t>CyF_CCE1562</t>
  </si>
  <si>
    <t>Tubo Union Platino Rde 41 Pvc 8" 100 Psi</t>
  </si>
  <si>
    <t>CyF_CCE1563</t>
  </si>
  <si>
    <t>Tubos Electricos Pvc 2" Un Tubo Conduit De 2 " Elaborado En Pvc. - En Presentación Por 6 Metros.</t>
  </si>
  <si>
    <t>CyF_CCE1564</t>
  </si>
  <si>
    <t>Tubos Electricos Pvc 3/4 Un Tubo Conduit De 3/4" Elaborado En Pvc - En Presentación Por 6 Metros.</t>
  </si>
  <si>
    <t>CyF_CCE1565</t>
  </si>
  <si>
    <t>Tuerca De Acero Inoxidable Autorrompiente De 5/16” De Diámetro</t>
  </si>
  <si>
    <t>CyF_CCE1566</t>
  </si>
  <si>
    <t>Union Acero Galvanizad0 3/4"</t>
  </si>
  <si>
    <t>CyF_CCE1567</t>
  </si>
  <si>
    <t>Union Acero Galvanizado 1 1/2"</t>
  </si>
  <si>
    <t>CyF_CCE1568</t>
  </si>
  <si>
    <t>Union Acero Galvanizado 1 1/4"</t>
  </si>
  <si>
    <t>CyF_CCE1569</t>
  </si>
  <si>
    <t>Union Acero Galvanizado 1"</t>
  </si>
  <si>
    <t>CyF_CCE1570</t>
  </si>
  <si>
    <t>Union Acero Galvanizado 1/2"</t>
  </si>
  <si>
    <t>CyF_CCE1571</t>
  </si>
  <si>
    <t>Union Acero Galvanizado 2 1/2"</t>
  </si>
  <si>
    <t>CyF_CCE1572</t>
  </si>
  <si>
    <t>Union Acero Galvanizado 2"</t>
  </si>
  <si>
    <t>CyF_CCE1573</t>
  </si>
  <si>
    <t>Union Acero Galvanizado 3"</t>
  </si>
  <si>
    <t>CyF_CCE1574</t>
  </si>
  <si>
    <t>Union Acero Galvanizado 4"</t>
  </si>
  <si>
    <t>CyF_CCE1575</t>
  </si>
  <si>
    <t>Union Acero Galvanizado 6"</t>
  </si>
  <si>
    <t>CyF_CCE1576</t>
  </si>
  <si>
    <t>Unión Acero Negro 1 1/2", 200 Psi Roscar</t>
  </si>
  <si>
    <t>CyF_CCE1577</t>
  </si>
  <si>
    <t>Unión Acero Negro 1 1/4"</t>
  </si>
  <si>
    <t>CyF_CCE1578</t>
  </si>
  <si>
    <t>Unión Acero Negro 1", 200 Psi Roscar</t>
  </si>
  <si>
    <t>CyF_CCE1579</t>
  </si>
  <si>
    <t>Union Adaptador Brida En Acero. En Diametro De 4"</t>
  </si>
  <si>
    <t>CyF_CCE1580</t>
  </si>
  <si>
    <t>Union Adaptador Brida En Acero. En Diametro De 6"</t>
  </si>
  <si>
    <t>CyF_CCE1581</t>
  </si>
  <si>
    <t>Union Alcantarillado Pvc 160 Mm. 6</t>
  </si>
  <si>
    <t>CyF_CCE1582</t>
  </si>
  <si>
    <t>Union Alcantarillado Pvc 200 Mm. 8</t>
  </si>
  <si>
    <t>CyF_CCE1583</t>
  </si>
  <si>
    <t>Unión Autoportante De 6" En Acero</t>
  </si>
  <si>
    <t>CyF_CCE1584</t>
  </si>
  <si>
    <t>Unión Borracha Ø=3” En Hierro Dúctil Brida Ansi 150</t>
  </si>
  <si>
    <t>CyF_CCE1585</t>
  </si>
  <si>
    <t>Union Cpvc Para Agua Caliente 1 1/2" Elaborado En Poli (Cloruro De Vinilo Cal Schedule 40)</t>
  </si>
  <si>
    <t>CyF_CCE1586</t>
  </si>
  <si>
    <t>Union Cpvc Para Agua Caliente 1 1/4" Elaborado En Poli (Cloruro De Vinilo Cal Schedule 40)</t>
  </si>
  <si>
    <t>CyF_CCE1587</t>
  </si>
  <si>
    <t>Union Cpvc Para Agua Caliente 1" Elaborado En Poli (Cloruro De Vinilo Cal Schedule 40)</t>
  </si>
  <si>
    <t>CyF_CCE1588</t>
  </si>
  <si>
    <t>Union Cpvc Para Agua Caliente 1/2" Elaborado En Poli (Cloruro De Vinilo Cal Schedule 40)</t>
  </si>
  <si>
    <t>CyF_CCE1589</t>
  </si>
  <si>
    <t>Union Cpvc Para Agua Caliente 2" Elaborado En Poli (Cloruro De Vinilo Cal Schedule 40)</t>
  </si>
  <si>
    <t>CyF_CCE1590</t>
  </si>
  <si>
    <t>Union Cpvc Para Agua Caliente 3/4" Elaborado En Poli (Cloruro De Vinilo Cal Schedule 40)</t>
  </si>
  <si>
    <t>CyF_CCE1591</t>
  </si>
  <si>
    <t>Unión De Pvc: Accesorios De Material Plástico Para Tuberías 4"</t>
  </si>
  <si>
    <t>CyF_CCE1592</t>
  </si>
  <si>
    <t>Union De Reparación En Pvc De 1 1/2"</t>
  </si>
  <si>
    <t>CyF_CCE1593</t>
  </si>
  <si>
    <t>Union De Reparación En Pvc De 1"</t>
  </si>
  <si>
    <t>CyF_CCE1594</t>
  </si>
  <si>
    <t>Union De Reparación En Pvc De 1/2"</t>
  </si>
  <si>
    <t>CyF_CCE1595</t>
  </si>
  <si>
    <t>Union De Reparación En Pvc De 2"</t>
  </si>
  <si>
    <t>CyF_CCE1596</t>
  </si>
  <si>
    <t>Union De Reparación En Pvc De 3"</t>
  </si>
  <si>
    <t>CyF_CCE1597</t>
  </si>
  <si>
    <t>Union De Reparación En Pvc De 3/4"</t>
  </si>
  <si>
    <t>CyF_CCE1598</t>
  </si>
  <si>
    <t>Union De Reparación En Pvc De 4"</t>
  </si>
  <si>
    <t>CyF_CCE1599</t>
  </si>
  <si>
    <t>Union De Reparacion Pvc 10" Union Platino X Union Platino</t>
  </si>
  <si>
    <t>CyF_CCE1600</t>
  </si>
  <si>
    <t>Union De Reparacion Pvc 12" Union Platino X Union Platino</t>
  </si>
  <si>
    <t>CyF_CCE1601</t>
  </si>
  <si>
    <t>Union De Reparacion Pvc 6" Union Platino X Union Platino</t>
  </si>
  <si>
    <t>CyF_CCE1602</t>
  </si>
  <si>
    <t>Union De Reparacion Pvc 8" Union Platino X Union Platino</t>
  </si>
  <si>
    <t>CyF_CCE1603</t>
  </si>
  <si>
    <t>Unión Deslizable Pvc Presión 1"</t>
  </si>
  <si>
    <t>CyF_CCE1604</t>
  </si>
  <si>
    <t>Unión Deslizable Pvc Presión 1/2"</t>
  </si>
  <si>
    <t>CyF_CCE1605</t>
  </si>
  <si>
    <t>Unión Deslizable Pvc Presión 3/4 "</t>
  </si>
  <si>
    <t>CyF_CCE1606</t>
  </si>
  <si>
    <t>Unión En Pvc De 1 1/2" Universal Desser</t>
  </si>
  <si>
    <t>CyF_CCE1607</t>
  </si>
  <si>
    <t>Unión En Pvc De 1" Universal Desser</t>
  </si>
  <si>
    <t>CyF_CCE1608</t>
  </si>
  <si>
    <t>Unión En Pvc De 1/2" Universal Desser</t>
  </si>
  <si>
    <t>CyF_CCE1609</t>
  </si>
  <si>
    <t>Unión En Pvc De 2" Para Tubería Sanitaria</t>
  </si>
  <si>
    <t>CyF_CCE1610</t>
  </si>
  <si>
    <t>Unión En Pvc De 2" Universal Desser</t>
  </si>
  <si>
    <t>CyF_CCE1611</t>
  </si>
  <si>
    <t>Unión En Pvc De 3" Para Tubería Sanitaria</t>
  </si>
  <si>
    <t>CyF_CCE1612</t>
  </si>
  <si>
    <t>Unión En Pvc De 3" Universal Desser</t>
  </si>
  <si>
    <t>CyF_CCE1613</t>
  </si>
  <si>
    <t>Unión En Pvc De 3/4" Universal Desser</t>
  </si>
  <si>
    <t>CyF_CCE1614</t>
  </si>
  <si>
    <t>Unión En Pvc De 4" Para Tubería Sanitaria</t>
  </si>
  <si>
    <t>CyF_CCE1615</t>
  </si>
  <si>
    <t>Unión En Pvc De 4" Universal Desser</t>
  </si>
  <si>
    <t>CyF_CCE1616</t>
  </si>
  <si>
    <t>Union Hd Dresser Acero 8"</t>
  </si>
  <si>
    <t>CyF_CCE1617</t>
  </si>
  <si>
    <t>Unión Para Bajante Tradicional (Bajante Tradicional Seccion 6,5X6,2 Cm)</t>
  </si>
  <si>
    <t>CyF_CCE1618</t>
  </si>
  <si>
    <t>Union Para Tubería De Acueducto, De Hierro Maleable, Diámetro De 1/2" Y Tipo Liso</t>
  </si>
  <si>
    <t>CyF_CCE1619</t>
  </si>
  <si>
    <t>Unión Para Tubería Sanitaria En Pvc, Diámetro De 1 1/2"</t>
  </si>
  <si>
    <t>CyF_CCE1620</t>
  </si>
  <si>
    <t>Unión Para Tubería Sanitaria En Pvc, Diámetro De 2"</t>
  </si>
  <si>
    <t>CyF_CCE1621</t>
  </si>
  <si>
    <t>Unión Para Tubería Sanitaria En Pvc, Diámetro De 3"</t>
  </si>
  <si>
    <t>CyF_CCE1622</t>
  </si>
  <si>
    <t>Unión Para Tubería Sanitaria En Pvc, Diámetro De 4"</t>
  </si>
  <si>
    <t>CyF_CCE1623</t>
  </si>
  <si>
    <t>Union Presion Pvc 1 1/2" Norma Ntc 1339 Elaborado En Poli (Cloruro De Vinilo Cal Schedule 40)</t>
  </si>
  <si>
    <t>CyF_CCE1624</t>
  </si>
  <si>
    <t>Union Presion Pvc 1 1/4" Norma Ntc 1339 Elaborado En Poli (Cloruro De Vinilo Cal Schedule 40)</t>
  </si>
  <si>
    <t>CyF_CCE1625</t>
  </si>
  <si>
    <t>Union Presion Pvc 1" Norma Ntc 1339 Elaborado En Poli (Cloruro De Vinilo Cal Schedule 40)</t>
  </si>
  <si>
    <t>CyF_CCE1626</t>
  </si>
  <si>
    <t>Union Presion Pvc 1/2" Norma Ntc 1339 Elaborado En Poli (Cloruro De Vinilo Cal Schedule 40)</t>
  </si>
  <si>
    <t>CyF_CCE1627</t>
  </si>
  <si>
    <t>Union Presion Pvc 2 1/2" Norma Ntc 1339 Elaborado En Poli (Cloruro De Vinilo Cal Schedule 40)</t>
  </si>
  <si>
    <t>CyF_CCE1628</t>
  </si>
  <si>
    <t>Union Presion Pvc 2" Norma Ntc 1339 Elaborado En Poli (Cloruro De Vinilo Cal Schedule 40)</t>
  </si>
  <si>
    <t>CyF_CCE1629</t>
  </si>
  <si>
    <t>Union Presion Pvc 3" Norma Ntc 1339 Elaborado En Poli (Cloruro De Vinilo Cal Schedule 40)</t>
  </si>
  <si>
    <t>CyF_CCE1630</t>
  </si>
  <si>
    <t>Union Presion Pvc 3/4" Norma Ntc 1339 Elaborado En Poli (Cloruro De Vinilo Cal Schedule 40)</t>
  </si>
  <si>
    <t>CyF_CCE1631</t>
  </si>
  <si>
    <t>Union Pvc Conduit 1"</t>
  </si>
  <si>
    <t>CyF_CCE1632</t>
  </si>
  <si>
    <t>Union Pvc De 1/2 Hembra</t>
  </si>
  <si>
    <t>CyF_CCE1633</t>
  </si>
  <si>
    <t>Union Pvc De 1/2 Macho</t>
  </si>
  <si>
    <t>CyF_CCE1634</t>
  </si>
  <si>
    <t>Union Pvc Ducto 2"</t>
  </si>
  <si>
    <t>CyF_CCE1635</t>
  </si>
  <si>
    <t>Union Pvc Ducto 3"</t>
  </si>
  <si>
    <t>CyF_CCE1636</t>
  </si>
  <si>
    <t>Union Pvc Ducto 4"</t>
  </si>
  <si>
    <t>CyF_CCE1637</t>
  </si>
  <si>
    <t>Union Tuberia Polipropileno - Pp Pn -10 Agua Fria. 110 Mm.</t>
  </si>
  <si>
    <t>CyF_CCE1638</t>
  </si>
  <si>
    <t>Union Universal L Pvc 1 1/2" Agua Potable</t>
  </si>
  <si>
    <t>CyF_CCE1639</t>
  </si>
  <si>
    <t>Union Universal L Pvc 3/4" Agua Potable</t>
  </si>
  <si>
    <t>CyF_CCE1640</t>
  </si>
  <si>
    <t>Union Universal Pvc 1 Y 1/2" Agua Potable</t>
  </si>
  <si>
    <t>CyF_CCE1641</t>
  </si>
  <si>
    <t>Union Universal Pvc 2 " Agua Potable</t>
  </si>
  <si>
    <t>CyF_CCE1642</t>
  </si>
  <si>
    <t>Union Universal Pvc 2 Y 1/2" Agua Potable</t>
  </si>
  <si>
    <t>CyF_CCE1643</t>
  </si>
  <si>
    <t>Union Universal Pvc 3" Agua Potable</t>
  </si>
  <si>
    <t>CyF_CCE1644</t>
  </si>
  <si>
    <t>Union Universal Pvc De 1/2"</t>
  </si>
  <si>
    <t>CyF_CCE1645</t>
  </si>
  <si>
    <t>Unión Universal Pvc Presión 1"</t>
  </si>
  <si>
    <t>CyF_CCE1646</t>
  </si>
  <si>
    <t>Unión Universal Pvc Presión 3/4"</t>
  </si>
  <si>
    <t>CyF_CCE1647</t>
  </si>
  <si>
    <t>Uniones Para Lamina Pvc De 6 M</t>
  </si>
  <si>
    <t>CyF_CCE1648</t>
  </si>
  <si>
    <t>Uniones Tuberia Alcantarillado Novafort 315Mm</t>
  </si>
  <si>
    <t>CyF_CCE1649</t>
  </si>
  <si>
    <t>Universal Acero Galvanizado - 1 1/2"</t>
  </si>
  <si>
    <t>CyF_CCE1650</t>
  </si>
  <si>
    <t>Universal Acero Galvanizado - 1 1/4"</t>
  </si>
  <si>
    <t>CyF_CCE1651</t>
  </si>
  <si>
    <t>Universal Acero Galvanizado - 1/2"</t>
  </si>
  <si>
    <t>CyF_CCE1652</t>
  </si>
  <si>
    <t>Universal Acero Galvanizado - 2 1/2 "</t>
  </si>
  <si>
    <t>CyF_CCE1653</t>
  </si>
  <si>
    <t>Universal Acero Galvanizado - 2"</t>
  </si>
  <si>
    <t>CyF_CCE1654</t>
  </si>
  <si>
    <t>Universal Acero Galvanizado - 3 "</t>
  </si>
  <si>
    <t>CyF_CCE1655</t>
  </si>
  <si>
    <t>Universal Acero Galvanizado - 3/4"</t>
  </si>
  <si>
    <t>CyF_CCE1656</t>
  </si>
  <si>
    <t>Universal Acero Galvanizado - 4 "</t>
  </si>
  <si>
    <t>CyF_CCE1657</t>
  </si>
  <si>
    <t>Universales Cpvc Para Agua Caliente 1/2" Elaborado En Poli (Cloruro De Vinilo Cal Schedule 40)</t>
  </si>
  <si>
    <t>CyF_CCE1658</t>
  </si>
  <si>
    <t>Universales Cpvc Para Agua Caliente 3/4"</t>
  </si>
  <si>
    <t>CyF_CCE1659</t>
  </si>
  <si>
    <t>Valvula 3" Union Brida Con Control De Nivel Por Piloto Flotador, Hierro Fundido, 150 Psi</t>
  </si>
  <si>
    <t>CyF_CCE1660</t>
  </si>
  <si>
    <t>Valvula 4" Union Brida Con Control De Nivel Por Piloto Flotador, Hierro Fundido, 150 Psi</t>
  </si>
  <si>
    <t>CyF_CCE1661</t>
  </si>
  <si>
    <t>Valvula 6" Union Brida Con Control De Nivel Por Piloto Flotador, Hierro Fundido, 150 Psi</t>
  </si>
  <si>
    <t>CyF_CCE1662</t>
  </si>
  <si>
    <t>Valvula Beta Compuerta Elástica, Extremos Bridas, H.D Astm 536 12"</t>
  </si>
  <si>
    <t>CyF_CCE1663</t>
  </si>
  <si>
    <t>Valvula Beta Compuerta Elástica, Extremos Bridas, H.D Astm 536 2 1/2"</t>
  </si>
  <si>
    <t>CyF_CCE1664</t>
  </si>
  <si>
    <t>Valvula Beta Compuerta Elástica, Extremos Bridas, H.D Astm 536 6"</t>
  </si>
  <si>
    <t>CyF_CCE1665</t>
  </si>
  <si>
    <t>Valvula Compuerta Elastica Vastago No Ascendente, Extremo Brida 3''.</t>
  </si>
  <si>
    <t>CyF_CCE1666</t>
  </si>
  <si>
    <t>Valvula Compuerta Elastica Vastago No Ascendente, Extremo Brida 4''.</t>
  </si>
  <si>
    <t>CyF_CCE1667</t>
  </si>
  <si>
    <t>Valvula Compuerta Elastica Vastago No Ascendente, Extremo Brida 8".</t>
  </si>
  <si>
    <t>CyF_CCE1668</t>
  </si>
  <si>
    <t>Valvula De Alivio De Presion 100Mm Bridada Pn 16 .</t>
  </si>
  <si>
    <t>CyF_CCE1669</t>
  </si>
  <si>
    <t>Valvula De Bola En Pvc 2”</t>
  </si>
  <si>
    <t>CyF_CCE1670</t>
  </si>
  <si>
    <t>Valvula Doble Compuerta Elástica Extremos Bridas, H.D Astm 536 10"</t>
  </si>
  <si>
    <t>CyF_CCE1671</t>
  </si>
  <si>
    <t>Valvula Doble Compuerta Elástica, Extremos Bridas, H.D Astm 536 2"</t>
  </si>
  <si>
    <t>CyF_CCE1672</t>
  </si>
  <si>
    <t>Valvula Mariposa Pvc Union Bridada 10"</t>
  </si>
  <si>
    <t>CyF_CCE1673</t>
  </si>
  <si>
    <t>Valvula Mariposa Pvc Union Bridada 3"</t>
  </si>
  <si>
    <t>CyF_CCE1674</t>
  </si>
  <si>
    <t>Valvula Mariposa Pvc Union Bridada 4"</t>
  </si>
  <si>
    <t>CyF_CCE1675</t>
  </si>
  <si>
    <t>Valvula Mariposa Pvc Union Bridada 6"</t>
  </si>
  <si>
    <t>CyF_CCE1676</t>
  </si>
  <si>
    <t>Valvula Mariposa Pvc Union Bridada 8"</t>
  </si>
  <si>
    <t>CyF_CCE1677</t>
  </si>
  <si>
    <t>Valvula Pie 10" Aluminio Incluye Brida</t>
  </si>
  <si>
    <t>CyF_CCE1678</t>
  </si>
  <si>
    <t>Valvula Pie 8" Aluminio Incluye Brida</t>
  </si>
  <si>
    <t>CyF_CCE1679</t>
  </si>
  <si>
    <t>Varilla Coarrugada En Acero Al Carbono De 1/2 De 6 Metros De Larga</t>
  </si>
  <si>
    <t>CyF_CCE1680</t>
  </si>
  <si>
    <t>Varilla Coarrugada En Acero Al Carbono De 1/4 De 6 Metros De Larga</t>
  </si>
  <si>
    <t>CyF_CCE1681</t>
  </si>
  <si>
    <t>Varilla Coarrugada En Acero Al Carbono De 3/8 De 6 Metros De Larga</t>
  </si>
  <si>
    <t>CyF_CCE1682</t>
  </si>
  <si>
    <t>Varilla De 2" X 5,80 Metros Redonda Acero 1020</t>
  </si>
  <si>
    <t>CyF_CCE1683</t>
  </si>
  <si>
    <t>Varilla De Acero Rosacada De 1/2 X 1 Metro</t>
  </si>
  <si>
    <t>CyF_CCE1684</t>
  </si>
  <si>
    <t>Varilla Lisa - Acero Aisi 316, 3/8" x 6 mts de largo</t>
  </si>
  <si>
    <t>CyF_CCE1685</t>
  </si>
  <si>
    <t>Varilla Roscada Acero Inoxidable D=M10 Mm(3/8") X L=1,0Mts.</t>
  </si>
  <si>
    <t>CyF_CCE1686</t>
  </si>
  <si>
    <t>Varilla Roscada Acero Inoxidable D=M8.0 Mm(5/16") X L=1,0Mts.</t>
  </si>
  <si>
    <t>CyF_CCE1687</t>
  </si>
  <si>
    <t>Varsol Por 5 Galones</t>
  </si>
  <si>
    <t>CyF_CCE1688</t>
  </si>
  <si>
    <t>Ventosa 3" Doble Camara Triple Efecto Bridada .</t>
  </si>
  <si>
    <t>CyF_CCE1689</t>
  </si>
  <si>
    <t>Ventosa 4" Doble Camara Triple Efecto Bridada .</t>
  </si>
  <si>
    <t>CyF_CCE1690</t>
  </si>
  <si>
    <t>Ventosa 4" Doble Camara Triple Efecto Bridada Pn 16 .Electrosoldable</t>
  </si>
  <si>
    <t>CyF_CCE1691</t>
  </si>
  <si>
    <t>Vinilo Color Blanco Exterior Color Institucional Cuñete De 5 Galones</t>
  </si>
  <si>
    <t>CyF_CCE1692</t>
  </si>
  <si>
    <t>Vinilo Color Blanco Interior Color Institucional Cuñete De 5 Galones</t>
  </si>
  <si>
    <t>CyF_CCE1693</t>
  </si>
  <si>
    <t>Vinilo Diluible Con Agua De Alto Desempeño En Ambientes Interiores Y Exteriores Color Negro</t>
  </si>
  <si>
    <t>CyF_CCE1694</t>
  </si>
  <si>
    <t>Vinilo Diluible Con Agua De Alto Desempeño En Ambientes Interiores Y Exteriores Color Ocre</t>
  </si>
  <si>
    <t>CyF_CCE1695</t>
  </si>
  <si>
    <t>Vinilo Exterior Tipo 1, Para Exteriores Diluible Con Agua (Tipo1), Colores Varios</t>
  </si>
  <si>
    <t>CyF_CCE1696</t>
  </si>
  <si>
    <t>Vinilo Exteriores Blanco Color Institucional 5/1</t>
  </si>
  <si>
    <t>CyF_CCE1697</t>
  </si>
  <si>
    <t>Vinilo Exteriores Cipres Color Institucional 1/1</t>
  </si>
  <si>
    <t>CyF_CCE1698</t>
  </si>
  <si>
    <t>Vinilo Exteriores Marfil Color Institucional 1/1</t>
  </si>
  <si>
    <t>CyF_CCE1699</t>
  </si>
  <si>
    <t>Vinilo Tipo 1 Para Cubierta X Cuñete</t>
  </si>
  <si>
    <t>CyF_CCE1700</t>
  </si>
  <si>
    <t>Vinilo Tipo 2. Según Color Diseño</t>
  </si>
  <si>
    <t>CyF_CCE1701</t>
  </si>
  <si>
    <t>Yee Bridada Hd 6"X6" Awwa C-153/C-110/Iso-2531</t>
  </si>
  <si>
    <t>CyF_CCE1702</t>
  </si>
  <si>
    <t>Yee Dn 8 X 8 Brida</t>
  </si>
  <si>
    <t>CyF_CCE1703</t>
  </si>
  <si>
    <t>Yee Sanitaria Pvc 2''</t>
  </si>
  <si>
    <t>CyF_CCE1704</t>
  </si>
  <si>
    <t>Yee Sanitaria Pvc 3''</t>
  </si>
  <si>
    <t>CyF_CCE1705</t>
  </si>
  <si>
    <t>Yee Sanitaria Pvc 4''</t>
  </si>
  <si>
    <t>CyF_CCE1706</t>
  </si>
  <si>
    <t>Yee Sanitaria Pvc 6''</t>
  </si>
  <si>
    <t>CyF_CCE1707</t>
  </si>
  <si>
    <t>Yee Sanitaria Pvc 8''</t>
  </si>
  <si>
    <t>CyF_CCE1708</t>
  </si>
  <si>
    <t>Yee Sanitaria Pvc 8'' X 4"</t>
  </si>
  <si>
    <t>CyF_CCE1709</t>
  </si>
  <si>
    <t>Yee Sanitaria Pvc 8'' X 6"</t>
  </si>
  <si>
    <t>CyF_CCE1710</t>
  </si>
  <si>
    <t>Yeso Blanco 25 Kg</t>
  </si>
  <si>
    <t>CyF_CCE1711</t>
  </si>
  <si>
    <t>Yeso Blanco Para Moldura Bulto X 25 Kg</t>
  </si>
  <si>
    <t>CyF_CCE1712</t>
  </si>
  <si>
    <t>Yeso Calcinado; Yeso Blanco Tipo 1 25 Kilos</t>
  </si>
  <si>
    <t>CyF_CCE1713</t>
  </si>
  <si>
    <t>Yeso Calcinado; Yeso Construcción 10Kg - (Para Recubrimiento De Paredes Y Cielos Interiores)</t>
  </si>
  <si>
    <t>CyF_CCE1714</t>
  </si>
  <si>
    <t>Yeso Calcinado; Yeso Maravilla 5Kg - (Para Recubrimiento De Paredes Y Cielos Interiores)</t>
  </si>
  <si>
    <t>CyF_CCE1715</t>
  </si>
  <si>
    <t>Yeso Calcinado; Yeso Súper Escayola 12,5Kg - (Para Recubrimiento De Paredes Y Cielos Interiores)</t>
  </si>
  <si>
    <t>CyY_CCE2</t>
  </si>
  <si>
    <t>NELSON ORLANDO ESPITIA CAMARGO</t>
  </si>
  <si>
    <t>PRECIO ENTIDAD</t>
  </si>
  <si>
    <t>MEDIA ARTIMÉTICA</t>
  </si>
  <si>
    <t>MEDIA GEOMETRICA</t>
  </si>
  <si>
    <t>MEDIANA</t>
  </si>
  <si>
    <t>DESVIACIÓN ESTÁNDAR</t>
  </si>
  <si>
    <t>Observación</t>
  </si>
  <si>
    <t>VALOR OFICIAL ENTIDAD</t>
  </si>
  <si>
    <t xml:space="preserve">Para tomar el valor indicativo para estimar el presupuesto oficial, considerando que es un ítem que hace parte del catálogo del AMP, se toma el menor valor de los contenidos en el catálogo. </t>
  </si>
  <si>
    <t>ESTUDIO DE MERCADO FERRETERÍA SECRETARÍA GENERAL DE LA ALCALDÍA MAYOR DE BOGOTÁ D.C.</t>
  </si>
  <si>
    <t>Referencia en catálogo CCE</t>
  </si>
  <si>
    <t>OBJETO</t>
  </si>
  <si>
    <t>MODALIDAD</t>
  </si>
  <si>
    <r>
      <rPr>
        <b/>
        <sz val="11"/>
        <color theme="1"/>
        <rFont val="Aptos Narrow"/>
        <family val="2"/>
        <scheme val="minor"/>
      </rPr>
      <t>ALCALDÍA MAYOR DE BOGOTÁ</t>
    </r>
    <r>
      <rPr>
        <sz val="11"/>
        <color theme="1"/>
        <rFont val="Aptos Narrow"/>
        <family val="2"/>
        <scheme val="minor"/>
      </rPr>
      <t xml:space="preserve">
Secretaría General
</t>
    </r>
    <r>
      <rPr>
        <b/>
        <sz val="11"/>
        <color theme="1"/>
        <rFont val="Aptos Narrow"/>
        <family val="2"/>
        <scheme val="minor"/>
      </rPr>
      <t>DIRECCIÓN ADMINISTRATIVA Y FINANCIERA</t>
    </r>
    <r>
      <rPr>
        <sz val="11"/>
        <color theme="1"/>
        <rFont val="Aptos Narrow"/>
        <family val="2"/>
        <scheme val="minor"/>
      </rPr>
      <t xml:space="preserve">
Análisis de Mercado</t>
    </r>
  </si>
  <si>
    <t>SUMINISTRO DE ELEMENTOS DE FERRETERÍA, HERRAMIENTAS, ELEMENTOS ELÉCTRICOS Y ELEMENTOS DE CONSTRUCCIÓN QUE SE UTILIZARÁN PARA LAS ADECUACIONES, REPARACIONES, MANTENIMIENTOS, INTERVENCIONES Y ATENCIÓN DE EMERGENCIAS DE LAS EDIFICACIONES DE LA SECRETARÍA GENERAL DE LA ALCALDÍA MAYOR DE BOGOTÁ D.C. Y/O DONDE LA ENTIDAD LO REQUIERA.</t>
  </si>
  <si>
    <t>PLAZO</t>
  </si>
  <si>
    <t>ACUERDO MARCO DE PRECIOS - AMP MATERIALES DE CONSTRUCCIÓN Y FERRETERÍA</t>
  </si>
  <si>
    <t>DOS (2) MESES O HASTA AGOTAR LOS RECURSOS</t>
  </si>
  <si>
    <t>MEDIA ARMÓNICA</t>
  </si>
  <si>
    <t xml:space="preserve">Para los ítems que no hacen parte del catálogo, se calculó el valor en función de la media armónica de los precios ofertados, excluyendo aquellos que no fueron cotizados o su valor fue cero; se tomó la totalidad de ítems cotizados con la finalidad de analizar el universo de precios ofertado y que el ejercicio competitivo será como una subasta inversa, es decir, competencia al menor valor. 
Para los ítems que sí hacen parte del catálogo de referencia de CCE, se tomaron los valores (sin IVA) del catálogo para la región 5, y se escogió el menor valor de estos para la estimación del presupuesto oficial a través de precios unitarios. 
Si bien es cierto algunos proveedores no ofertaron los valores del catálogo, o su valor fue diferente, se tomó el del catálogo vigente. </t>
  </si>
  <si>
    <t xml:space="preserve">Consdierando que la orden de compra se manejará como un contrato de suministro, es decir, hasta agotar los recursos o el plazo de ejecución. En ese sentido, se tiene el siguiente presupuesto total por el cual se celebrará la orden de compra: 
* CDP 2626 - $36.593.660
* CDP 2685 - $41.389.209
Para un valor total de $77.982.869, el cual se agotará según necesidad y los precios ofertados en la subasta inversa del evento de cotización en la Tienda Virtual del Estado Colombiano. </t>
  </si>
  <si>
    <t>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</si>
</sst>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4" formatCode="_-&quot;$&quot;\ * #,##0.00_-;\-&quot;$&quot;\ * #,##0.00_-;_-&quot;$&quot;\ * &quot;-&quot;??_-;_-@_-"/>
    <numFmt numFmtId="164" formatCode="_-&quot;$&quot;\ * #,##0_-;\-&quot;$&quot;\ * #,##0_-;_-&quot;$&quot;\ * &quot;-&quot;??_-;_-@_-"/>
    <numFmt numFmtId="165" formatCode="_-[$$-240A]\ * #,##0.00_-;\-[$$-240A]\ * #,##0.00_-;_-[$$-240A]\ * &quot;-&quot;??_-;_-@_-"/>
    <numFmt numFmtId="166" formatCode="&quot;$&quot;\ #,##0.00"/>
    <numFmt numFmtId="167" formatCode="0.0%"/>
  </numFmts>
  <fonts count="17">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sz val="10"/>
      <color theme="1"/>
      <name val="Arial"/>
      <family val="2"/>
    </font>
    <font>
      <sz val="11"/>
      <color rgb="FF242424"/>
      <name val="Calibri"/>
      <family val="2"/>
    </font>
    <font>
      <sz val="11"/>
      <color rgb="FF000000"/>
      <name val="Calibri"/>
      <family val="2"/>
    </font>
    <font>
      <sz val="10"/>
      <color theme="1"/>
      <name val="Aptos Narrow"/>
      <family val="2"/>
      <scheme val="minor"/>
    </font>
    <font>
      <b/>
      <sz val="11"/>
      <color theme="1"/>
      <name val="Aptos Narrow"/>
      <family val="2"/>
      <scheme val="minor"/>
    </font>
    <font>
      <sz val="8"/>
      <name val="Aptos Narrow"/>
      <family val="2"/>
      <scheme val="minor"/>
    </font>
    <font>
      <b/>
      <sz val="8"/>
      <color theme="1"/>
      <name val="Verdana"/>
      <family val="2"/>
    </font>
    <font>
      <b/>
      <sz val="8"/>
      <color rgb="FFFF0000"/>
      <name val="Verdana"/>
      <family val="2"/>
    </font>
    <font>
      <sz val="9"/>
      <color theme="1"/>
      <name val="Arial Nova"/>
      <family val="2"/>
    </font>
    <font>
      <b/>
      <sz val="9"/>
      <color theme="1"/>
      <name val="Geomanist Light"/>
    </font>
    <font>
      <b/>
      <sz val="9"/>
      <color theme="1"/>
      <name val="Arial Nova"/>
      <family val="2"/>
    </font>
    <font>
      <sz val="8"/>
      <color theme="1"/>
      <name val="Verdana"/>
      <family val="2"/>
    </font>
    <font>
      <sz val="9"/>
      <color theme="1"/>
      <name val="Geomanist Light"/>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39997558519241921"/>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2" fontId="1" fillId="0" borderId="0" applyFont="0" applyFill="0" applyBorder="0" applyAlignment="0" applyProtection="0"/>
  </cellStyleXfs>
  <cellXfs count="90">
    <xf numFmtId="0" fontId="0" fillId="0" borderId="0" xfId="0"/>
    <xf numFmtId="0" fontId="2" fillId="2" borderId="1" xfId="3" applyFont="1" applyFill="1" applyBorder="1" applyAlignment="1">
      <alignment horizontal="center" vertical="center" wrapText="1"/>
    </xf>
    <xf numFmtId="44" fontId="2" fillId="2" borderId="1" xfId="1" applyFont="1" applyFill="1" applyBorder="1" applyAlignment="1">
      <alignment horizontal="center" vertical="center" wrapText="1"/>
    </xf>
    <xf numFmtId="9" fontId="2" fillId="2" borderId="1" xfId="2"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0" fontId="1" fillId="0" borderId="0" xfId="3" applyFont="1" applyAlignment="1">
      <alignment vertical="center"/>
    </xf>
    <xf numFmtId="0" fontId="1" fillId="3" borderId="0" xfId="3" applyFont="1" applyFill="1" applyAlignment="1">
      <alignment vertical="center"/>
    </xf>
    <xf numFmtId="0" fontId="1" fillId="0" borderId="0" xfId="3" applyFont="1" applyAlignment="1">
      <alignment horizontal="center" vertical="center"/>
    </xf>
    <xf numFmtId="44" fontId="1" fillId="0" borderId="0" xfId="1" applyFont="1" applyAlignment="1">
      <alignment horizontal="center" vertical="center"/>
    </xf>
    <xf numFmtId="9" fontId="1" fillId="0" borderId="0" xfId="2" applyFont="1" applyAlignment="1">
      <alignment horizontal="center" vertical="center"/>
    </xf>
    <xf numFmtId="164" fontId="1" fillId="0" borderId="0" xfId="1" applyNumberFormat="1" applyFont="1" applyAlignment="1">
      <alignment vertical="center"/>
    </xf>
    <xf numFmtId="0" fontId="1" fillId="0" borderId="1" xfId="0" applyFont="1" applyBorder="1" applyAlignment="1">
      <alignment horizontal="center" vertical="center"/>
    </xf>
    <xf numFmtId="44" fontId="1" fillId="0" borderId="1" xfId="1" applyFont="1" applyFill="1" applyBorder="1" applyAlignment="1">
      <alignment horizontal="center" vertical="center"/>
    </xf>
    <xf numFmtId="9" fontId="1" fillId="0" borderId="1" xfId="2" applyFont="1" applyFill="1" applyBorder="1" applyAlignment="1">
      <alignment horizontal="center" vertical="center"/>
    </xf>
    <xf numFmtId="164" fontId="1" fillId="0" borderId="1" xfId="1" applyNumberFormat="1" applyFont="1" applyFill="1" applyBorder="1" applyAlignment="1">
      <alignment vertical="center"/>
    </xf>
    <xf numFmtId="0" fontId="4" fillId="0" borderId="1" xfId="0" applyFont="1" applyBorder="1" applyAlignment="1">
      <alignment vertical="center" wrapText="1"/>
    </xf>
    <xf numFmtId="0" fontId="0" fillId="0" borderId="1" xfId="3" applyFont="1" applyBorder="1" applyAlignment="1">
      <alignment vertical="center" wrapText="1"/>
    </xf>
    <xf numFmtId="0" fontId="6" fillId="0" borderId="1" xfId="0" applyFont="1" applyBorder="1" applyAlignment="1">
      <alignment wrapText="1"/>
    </xf>
    <xf numFmtId="0" fontId="0" fillId="0" borderId="1" xfId="0"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3" applyFont="1" applyBorder="1" applyAlignment="1">
      <alignment vertical="center" wrapText="1"/>
    </xf>
    <xf numFmtId="0" fontId="5" fillId="0" borderId="1" xfId="0" applyFont="1" applyBorder="1" applyAlignment="1">
      <alignment wrapText="1"/>
    </xf>
    <xf numFmtId="0" fontId="7" fillId="0" borderId="1" xfId="3" applyFont="1" applyBorder="1" applyAlignment="1">
      <alignment vertical="center" wrapText="1"/>
    </xf>
    <xf numFmtId="0" fontId="1" fillId="0" borderId="0" xfId="3" applyFont="1" applyAlignment="1">
      <alignment vertical="center" wrapText="1"/>
    </xf>
    <xf numFmtId="44" fontId="8" fillId="4" borderId="1" xfId="1" applyFont="1" applyFill="1" applyBorder="1" applyAlignment="1">
      <alignment horizontal="center" vertical="center" wrapText="1"/>
    </xf>
    <xf numFmtId="164" fontId="1" fillId="4" borderId="1" xfId="1" applyNumberFormat="1" applyFont="1" applyFill="1" applyBorder="1" applyAlignment="1">
      <alignment vertical="center"/>
    </xf>
    <xf numFmtId="42" fontId="0" fillId="0" borderId="1" xfId="4" applyFont="1" applyBorder="1" applyAlignment="1">
      <alignment horizontal="center" vertical="center"/>
    </xf>
    <xf numFmtId="44" fontId="0" fillId="0" borderId="1" xfId="1" applyFont="1" applyBorder="1" applyAlignment="1">
      <alignment horizontal="center" vertical="center"/>
    </xf>
    <xf numFmtId="9" fontId="0" fillId="0" borderId="1" xfId="2" applyFont="1" applyBorder="1" applyAlignment="1">
      <alignment horizontal="center" vertical="center"/>
    </xf>
    <xf numFmtId="164" fontId="0" fillId="0" borderId="1" xfId="1" applyNumberFormat="1" applyFont="1" applyBorder="1" applyAlignment="1">
      <alignment vertical="center"/>
    </xf>
    <xf numFmtId="44" fontId="0" fillId="0" borderId="0" xfId="1" applyFont="1" applyAlignment="1">
      <alignment horizontal="center" vertical="center"/>
    </xf>
    <xf numFmtId="9" fontId="0" fillId="0" borderId="0" xfId="2" applyFont="1" applyAlignment="1">
      <alignment horizontal="center" vertical="center"/>
    </xf>
    <xf numFmtId="164" fontId="0" fillId="4" borderId="1" xfId="1" applyNumberFormat="1" applyFont="1" applyFill="1" applyBorder="1" applyAlignment="1">
      <alignment vertical="center"/>
    </xf>
    <xf numFmtId="44" fontId="1" fillId="5" borderId="1" xfId="1" applyFont="1" applyFill="1" applyBorder="1" applyAlignment="1">
      <alignment horizontal="center" vertical="center"/>
    </xf>
    <xf numFmtId="9" fontId="1" fillId="5" borderId="1" xfId="2" applyFont="1" applyFill="1" applyBorder="1" applyAlignment="1">
      <alignment horizontal="center" vertical="center"/>
    </xf>
    <xf numFmtId="42" fontId="0" fillId="5" borderId="1" xfId="4" applyFont="1" applyFill="1" applyBorder="1" applyAlignment="1">
      <alignment horizontal="center" vertical="center"/>
    </xf>
    <xf numFmtId="164" fontId="1" fillId="5" borderId="1" xfId="1" applyNumberFormat="1" applyFont="1" applyFill="1" applyBorder="1" applyAlignment="1">
      <alignment vertical="center"/>
    </xf>
    <xf numFmtId="165" fontId="1" fillId="0" borderId="1" xfId="1" applyNumberFormat="1" applyFont="1" applyFill="1" applyBorder="1" applyAlignment="1">
      <alignment horizontal="center" vertical="center"/>
    </xf>
    <xf numFmtId="44" fontId="0" fillId="5" borderId="1" xfId="1" applyFont="1" applyFill="1" applyBorder="1" applyAlignment="1">
      <alignment horizontal="center" vertical="center"/>
    </xf>
    <xf numFmtId="164" fontId="0" fillId="5" borderId="1" xfId="1" applyNumberFormat="1" applyFont="1" applyFill="1" applyBorder="1" applyAlignment="1">
      <alignment vertical="center"/>
    </xf>
    <xf numFmtId="0" fontId="12" fillId="0" borderId="0" xfId="0" applyFont="1" applyAlignment="1">
      <alignment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166" fontId="15" fillId="0" borderId="1" xfId="0" applyNumberFormat="1" applyFont="1" applyBorder="1" applyAlignment="1">
      <alignment vertical="center" wrapText="1"/>
    </xf>
    <xf numFmtId="10" fontId="16" fillId="0" borderId="0" xfId="2" applyNumberFormat="1" applyFont="1" applyFill="1" applyAlignment="1">
      <alignment vertical="center" wrapText="1"/>
    </xf>
    <xf numFmtId="0" fontId="12" fillId="0" borderId="0" xfId="0" applyFont="1" applyAlignment="1">
      <alignment horizontal="center" vertical="center" wrapText="1"/>
    </xf>
    <xf numFmtId="44" fontId="2" fillId="7" borderId="1" xfId="1" applyFont="1" applyFill="1" applyBorder="1" applyAlignment="1">
      <alignment horizontal="center" vertical="center" wrapText="1"/>
    </xf>
    <xf numFmtId="9" fontId="2" fillId="7" borderId="1" xfId="2" applyFont="1" applyFill="1" applyBorder="1" applyAlignment="1">
      <alignment horizontal="center" vertical="center"/>
    </xf>
    <xf numFmtId="164" fontId="2" fillId="7" borderId="1" xfId="1" applyNumberFormat="1" applyFont="1" applyFill="1" applyBorder="1" applyAlignment="1">
      <alignment horizontal="center" vertical="center" wrapText="1"/>
    </xf>
    <xf numFmtId="165" fontId="1" fillId="3" borderId="1" xfId="3" applyNumberFormat="1" applyFont="1" applyFill="1" applyBorder="1" applyAlignment="1">
      <alignment vertical="center"/>
    </xf>
    <xf numFmtId="44" fontId="1" fillId="3" borderId="1" xfId="1" applyFont="1" applyFill="1" applyBorder="1" applyAlignment="1">
      <alignment vertical="center"/>
    </xf>
    <xf numFmtId="44" fontId="0" fillId="0" borderId="1" xfId="1" applyFont="1" applyFill="1" applyBorder="1" applyAlignment="1">
      <alignment horizontal="center" vertical="center"/>
    </xf>
    <xf numFmtId="165" fontId="1" fillId="7" borderId="1" xfId="3" applyNumberFormat="1" applyFont="1" applyFill="1" applyBorder="1" applyAlignment="1">
      <alignment vertical="center"/>
    </xf>
    <xf numFmtId="44" fontId="1" fillId="7" borderId="1" xfId="1" applyFont="1" applyFill="1" applyBorder="1" applyAlignment="1">
      <alignment vertical="center"/>
    </xf>
    <xf numFmtId="164" fontId="0" fillId="0" borderId="1" xfId="1" applyNumberFormat="1" applyFont="1" applyFill="1" applyBorder="1" applyAlignment="1">
      <alignment vertical="center"/>
    </xf>
    <xf numFmtId="167" fontId="1" fillId="3" borderId="1" xfId="2" applyNumberFormat="1" applyFont="1" applyFill="1" applyBorder="1" applyAlignment="1">
      <alignment vertical="center"/>
    </xf>
    <xf numFmtId="44" fontId="1" fillId="3" borderId="1" xfId="3" applyNumberFormat="1" applyFont="1" applyFill="1" applyBorder="1" applyAlignment="1">
      <alignment vertical="center"/>
    </xf>
    <xf numFmtId="0" fontId="0" fillId="3" borderId="1" xfId="3" applyFont="1" applyFill="1" applyBorder="1" applyAlignment="1">
      <alignment vertical="center" wrapText="1"/>
    </xf>
    <xf numFmtId="44" fontId="8" fillId="7" borderId="1" xfId="3" applyNumberFormat="1" applyFont="1" applyFill="1" applyBorder="1" applyAlignment="1">
      <alignment vertical="center"/>
    </xf>
    <xf numFmtId="0" fontId="0" fillId="0" borderId="1" xfId="3" applyFont="1" applyBorder="1" applyAlignment="1">
      <alignment horizontal="center" vertical="center"/>
    </xf>
    <xf numFmtId="0" fontId="2" fillId="2" borderId="1" xfId="3" applyFont="1" applyFill="1" applyBorder="1" applyAlignment="1">
      <alignment horizontal="center" vertical="center" wrapText="1"/>
    </xf>
    <xf numFmtId="0" fontId="0" fillId="0" borderId="1" xfId="3" applyFont="1" applyBorder="1" applyAlignment="1">
      <alignment horizontal="center" vertical="center" wrapText="1"/>
    </xf>
    <xf numFmtId="0" fontId="1" fillId="0" borderId="1" xfId="3" applyFont="1" applyBorder="1" applyAlignment="1">
      <alignment horizontal="center" vertical="center" wrapText="1"/>
    </xf>
    <xf numFmtId="0" fontId="1" fillId="0" borderId="1" xfId="3" applyFont="1" applyBorder="1" applyAlignment="1">
      <alignment horizontal="center" vertical="center"/>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0" fillId="0" borderId="2" xfId="3" applyFont="1" applyBorder="1" applyAlignment="1">
      <alignment horizontal="center" vertical="center" wrapText="1"/>
    </xf>
    <xf numFmtId="0" fontId="1" fillId="0" borderId="3" xfId="3" applyFont="1" applyBorder="1" applyAlignment="1">
      <alignment horizontal="center" vertical="center" wrapText="1"/>
    </xf>
    <xf numFmtId="0" fontId="1" fillId="0" borderId="4" xfId="3" applyFont="1" applyBorder="1" applyAlignment="1">
      <alignment horizontal="center" vertical="center" wrapText="1"/>
    </xf>
    <xf numFmtId="44" fontId="2" fillId="7" borderId="2" xfId="1" applyFont="1" applyFill="1" applyBorder="1" applyAlignment="1">
      <alignment horizontal="center" vertical="center"/>
    </xf>
    <xf numFmtId="44" fontId="2" fillId="7" borderId="3" xfId="1" applyFont="1" applyFill="1" applyBorder="1" applyAlignment="1">
      <alignment horizontal="center" vertical="center"/>
    </xf>
    <xf numFmtId="44" fontId="2" fillId="7" borderId="4" xfId="1" applyFont="1" applyFill="1" applyBorder="1" applyAlignment="1">
      <alignment horizontal="center" vertical="center"/>
    </xf>
    <xf numFmtId="0" fontId="0" fillId="0" borderId="1" xfId="3" applyFont="1" applyBorder="1" applyAlignment="1">
      <alignment horizontal="left" vertical="center" wrapText="1"/>
    </xf>
    <xf numFmtId="0" fontId="1" fillId="0" borderId="1" xfId="3" applyFont="1" applyBorder="1" applyAlignment="1">
      <alignment horizontal="left" vertical="center"/>
    </xf>
    <xf numFmtId="44" fontId="0" fillId="0" borderId="2" xfId="1" applyFont="1" applyBorder="1" applyAlignment="1">
      <alignment horizontal="center" vertical="center"/>
    </xf>
    <xf numFmtId="44" fontId="0" fillId="0" borderId="3" xfId="1" applyFont="1" applyBorder="1" applyAlignment="1">
      <alignment horizontal="center" vertical="center"/>
    </xf>
    <xf numFmtId="44" fontId="0" fillId="0" borderId="4" xfId="1" applyFont="1" applyBorder="1" applyAlignment="1">
      <alignment horizontal="center" vertical="center"/>
    </xf>
    <xf numFmtId="0" fontId="10" fillId="6"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5">
    <cellStyle name="Moneda" xfId="1" builtinId="4"/>
    <cellStyle name="Moneda [0]" xfId="4" builtinId="7"/>
    <cellStyle name="Normal" xfId="0" builtinId="0"/>
    <cellStyle name="Normal 2 2" xfId="3" xr:uid="{00000000-0005-0000-0000-000002000000}"/>
    <cellStyle name="Porcentaje" xfId="2" builtinId="5"/>
  </cellStyles>
  <dxfs count="10">
    <dxf>
      <fill>
        <patternFill>
          <bgColor theme="6"/>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13"/>
  <sheetViews>
    <sheetView showGridLines="0" tabSelected="1" zoomScale="55" zoomScaleNormal="55" workbookViewId="0">
      <pane ySplit="8" topLeftCell="A605" activePane="bottomLeft" state="frozen"/>
      <selection pane="bottomLeft" activeCell="H609" sqref="H609"/>
    </sheetView>
  </sheetViews>
  <sheetFormatPr baseColWidth="10" defaultColWidth="11.44140625" defaultRowHeight="14.4"/>
  <cols>
    <col min="1" max="1" width="11.44140625" style="5"/>
    <col min="2" max="4" width="16.5546875" style="7" customWidth="1"/>
    <col min="5" max="5" width="75.44140625" style="24" customWidth="1"/>
    <col min="6" max="6" width="20.109375" style="8" customWidth="1"/>
    <col min="7" max="7" width="12.6640625" style="9" customWidth="1"/>
    <col min="8" max="8" width="15.33203125" style="8" bestFit="1" customWidth="1"/>
    <col min="9" max="9" width="19" style="10" customWidth="1"/>
    <col min="10" max="10" width="12.6640625" style="5" customWidth="1"/>
    <col min="11" max="12" width="11.44140625" style="5"/>
    <col min="13" max="13" width="14.33203125" style="5" customWidth="1"/>
    <col min="14" max="14" width="13.109375" style="5" customWidth="1"/>
    <col min="15" max="16" width="11.44140625" style="5"/>
    <col min="17" max="17" width="12.88671875" style="5" customWidth="1"/>
    <col min="18" max="18" width="11.77734375" style="5" bestFit="1" customWidth="1"/>
    <col min="19" max="20" width="11.44140625" style="5"/>
    <col min="21" max="21" width="13.5546875" style="5" customWidth="1"/>
    <col min="22" max="22" width="11.88671875" style="5" customWidth="1"/>
    <col min="23" max="24" width="11.44140625" style="5"/>
    <col min="25" max="25" width="13.5546875" style="5" customWidth="1"/>
    <col min="26" max="26" width="11.77734375" style="5" bestFit="1" customWidth="1"/>
    <col min="27" max="28" width="11.44140625" style="5"/>
    <col min="29" max="29" width="14.5546875" style="5" customWidth="1"/>
    <col min="30" max="32" width="14.33203125" style="5" bestFit="1" customWidth="1"/>
    <col min="33" max="33" width="17.109375" style="5" customWidth="1"/>
    <col min="34" max="34" width="14.33203125" style="5" bestFit="1" customWidth="1"/>
    <col min="35" max="35" width="13.77734375" style="5" customWidth="1"/>
    <col min="36" max="36" width="12.6640625" style="5" customWidth="1"/>
    <col min="37" max="37" width="11.77734375" style="5" bestFit="1" customWidth="1"/>
    <col min="38" max="38" width="18.44140625" style="5" customWidth="1"/>
    <col min="39" max="39" width="47.88671875" style="5" customWidth="1"/>
    <col min="40" max="16384" width="11.44140625" style="5"/>
  </cols>
  <sheetData>
    <row r="1" spans="2:39" ht="14.4" customHeight="1"/>
    <row r="2" spans="2:39" ht="58.8" customHeight="1">
      <c r="B2" s="66" t="s">
        <v>4673</v>
      </c>
      <c r="C2" s="68"/>
      <c r="D2" s="68"/>
      <c r="E2" s="68"/>
    </row>
    <row r="3" spans="2:39">
      <c r="B3" s="65" t="s">
        <v>4671</v>
      </c>
      <c r="C3" s="65"/>
      <c r="D3" s="65"/>
      <c r="E3" s="65"/>
      <c r="F3" s="65" t="s">
        <v>4681</v>
      </c>
      <c r="G3" s="65"/>
      <c r="H3" s="65"/>
      <c r="I3" s="65"/>
    </row>
    <row r="4" spans="2:39" ht="145.80000000000001" customHeight="1">
      <c r="B4" s="66" t="s">
        <v>4674</v>
      </c>
      <c r="C4" s="67"/>
      <c r="D4" s="67"/>
      <c r="E4" s="67"/>
      <c r="F4" s="78" t="s">
        <v>4680</v>
      </c>
      <c r="G4" s="79"/>
      <c r="H4" s="79"/>
      <c r="I4" s="79"/>
    </row>
    <row r="5" spans="2:39">
      <c r="B5" s="69" t="s">
        <v>4672</v>
      </c>
      <c r="C5" s="70"/>
      <c r="D5" s="71"/>
      <c r="E5" s="1" t="s">
        <v>4675</v>
      </c>
    </row>
    <row r="6" spans="2:39" ht="38.4" customHeight="1">
      <c r="B6" s="72" t="s">
        <v>4676</v>
      </c>
      <c r="C6" s="73"/>
      <c r="D6" s="74"/>
      <c r="E6" s="64" t="s">
        <v>4677</v>
      </c>
    </row>
    <row r="7" spans="2:39">
      <c r="F7" s="80" t="s">
        <v>1220</v>
      </c>
      <c r="G7" s="81"/>
      <c r="H7" s="81"/>
      <c r="I7" s="82"/>
      <c r="J7" s="80" t="s">
        <v>1215</v>
      </c>
      <c r="K7" s="81"/>
      <c r="L7" s="81"/>
      <c r="M7" s="82"/>
      <c r="N7" s="80" t="s">
        <v>4660</v>
      </c>
      <c r="O7" s="81"/>
      <c r="P7" s="81"/>
      <c r="Q7" s="82"/>
      <c r="R7" s="80" t="s">
        <v>1217</v>
      </c>
      <c r="S7" s="81"/>
      <c r="T7" s="81"/>
      <c r="U7" s="82"/>
      <c r="V7" s="80" t="s">
        <v>1204</v>
      </c>
      <c r="W7" s="81"/>
      <c r="X7" s="81"/>
      <c r="Y7" s="82"/>
      <c r="Z7" s="80" t="s">
        <v>1213</v>
      </c>
      <c r="AA7" s="81"/>
      <c r="AB7" s="81"/>
      <c r="AC7" s="82"/>
      <c r="AD7" s="75" t="s">
        <v>4661</v>
      </c>
      <c r="AE7" s="76"/>
      <c r="AF7" s="76"/>
      <c r="AG7" s="76"/>
      <c r="AH7" s="76"/>
      <c r="AI7" s="76"/>
      <c r="AJ7" s="76"/>
      <c r="AK7" s="76"/>
      <c r="AL7" s="77"/>
    </row>
    <row r="8" spans="2:39" ht="39" customHeight="1">
      <c r="B8" s="1" t="s">
        <v>0</v>
      </c>
      <c r="C8" s="1" t="s">
        <v>4670</v>
      </c>
      <c r="D8" s="1" t="s">
        <v>1191</v>
      </c>
      <c r="E8" s="1" t="s">
        <v>1</v>
      </c>
      <c r="F8" s="2" t="s">
        <v>2</v>
      </c>
      <c r="G8" s="3" t="s">
        <v>3</v>
      </c>
      <c r="H8" s="2" t="s">
        <v>4</v>
      </c>
      <c r="I8" s="4" t="s">
        <v>5</v>
      </c>
      <c r="J8" s="2" t="s">
        <v>2</v>
      </c>
      <c r="K8" s="3" t="s">
        <v>3</v>
      </c>
      <c r="L8" s="2" t="s">
        <v>4</v>
      </c>
      <c r="M8" s="4" t="s">
        <v>5</v>
      </c>
      <c r="N8" s="2" t="s">
        <v>2</v>
      </c>
      <c r="O8" s="3" t="s">
        <v>3</v>
      </c>
      <c r="P8" s="2" t="s">
        <v>4</v>
      </c>
      <c r="Q8" s="4" t="s">
        <v>5</v>
      </c>
      <c r="R8" s="2" t="s">
        <v>2</v>
      </c>
      <c r="S8" s="3" t="s">
        <v>3</v>
      </c>
      <c r="T8" s="2" t="s">
        <v>4</v>
      </c>
      <c r="U8" s="4" t="s">
        <v>5</v>
      </c>
      <c r="V8" s="2" t="s">
        <v>2</v>
      </c>
      <c r="W8" s="3" t="s">
        <v>3</v>
      </c>
      <c r="X8" s="2" t="s">
        <v>4</v>
      </c>
      <c r="Y8" s="4" t="s">
        <v>5</v>
      </c>
      <c r="Z8" s="2" t="s">
        <v>2</v>
      </c>
      <c r="AA8" s="3" t="s">
        <v>3</v>
      </c>
      <c r="AB8" s="2" t="s">
        <v>4</v>
      </c>
      <c r="AC8" s="4" t="s">
        <v>5</v>
      </c>
      <c r="AD8" s="51" t="s">
        <v>4662</v>
      </c>
      <c r="AE8" s="51" t="s">
        <v>4663</v>
      </c>
      <c r="AF8" s="51" t="s">
        <v>4664</v>
      </c>
      <c r="AG8" s="51" t="s">
        <v>4678</v>
      </c>
      <c r="AH8" s="51" t="s">
        <v>4665</v>
      </c>
      <c r="AI8" s="51" t="s">
        <v>4667</v>
      </c>
      <c r="AJ8" s="52" t="s">
        <v>3</v>
      </c>
      <c r="AK8" s="51" t="s">
        <v>4</v>
      </c>
      <c r="AL8" s="53" t="s">
        <v>5</v>
      </c>
      <c r="AM8" s="53" t="s">
        <v>4666</v>
      </c>
    </row>
    <row r="9" spans="2:39" s="6" customFormat="1">
      <c r="B9" s="11" t="s">
        <v>890</v>
      </c>
      <c r="C9" s="11"/>
      <c r="D9" s="11" t="s">
        <v>1192</v>
      </c>
      <c r="E9" s="19" t="s">
        <v>6</v>
      </c>
      <c r="F9" s="12">
        <v>151260.50420168068</v>
      </c>
      <c r="G9" s="13" t="s">
        <v>1205</v>
      </c>
      <c r="H9" s="27">
        <v>28739.495798319331</v>
      </c>
      <c r="I9" s="14">
        <f t="shared" ref="I9:I40" si="0">ROUND(F9+H9,)</f>
        <v>180000</v>
      </c>
      <c r="J9" s="28">
        <v>127563</v>
      </c>
      <c r="K9" s="29">
        <v>0.19</v>
      </c>
      <c r="L9" s="28">
        <f t="shared" ref="L9:L72" si="1">ROUND(J9*K9,)</f>
        <v>24237</v>
      </c>
      <c r="M9" s="30">
        <f t="shared" ref="M9:M72" si="2">ROUND(J9+L9,)</f>
        <v>151800</v>
      </c>
      <c r="N9" s="28">
        <v>60666.666666666664</v>
      </c>
      <c r="O9" s="29">
        <v>0.19</v>
      </c>
      <c r="P9" s="28">
        <f t="shared" ref="P9:P72" si="3">ROUND(N9*O9,)</f>
        <v>11527</v>
      </c>
      <c r="Q9" s="30">
        <f t="shared" ref="Q9:Q72" si="4">ROUND(N9+P9,)</f>
        <v>72194</v>
      </c>
      <c r="R9" s="38">
        <v>108428.57142857143</v>
      </c>
      <c r="S9" s="13">
        <v>0.19</v>
      </c>
      <c r="T9" s="28">
        <f t="shared" ref="T9:T72" si="5">ROUND(R9*S9,)</f>
        <v>20601</v>
      </c>
      <c r="U9" s="30">
        <f t="shared" ref="U9:U72" si="6">ROUND(R9+T9,)</f>
        <v>129030</v>
      </c>
      <c r="V9" s="12">
        <v>98125.404007756952</v>
      </c>
      <c r="W9" s="13">
        <v>0.19</v>
      </c>
      <c r="X9" s="28">
        <f t="shared" ref="X9:X72" si="7">ROUND(V9*W9,)</f>
        <v>18644</v>
      </c>
      <c r="Y9" s="30">
        <f t="shared" ref="Y9:Y72" si="8">ROUND(V9+X9,)</f>
        <v>116769</v>
      </c>
      <c r="Z9" s="38">
        <v>55890</v>
      </c>
      <c r="AA9" s="13">
        <v>0.19</v>
      </c>
      <c r="AB9" s="56">
        <v>19665</v>
      </c>
      <c r="AC9" s="59">
        <f t="shared" ref="AC9:AC72" si="9">ROUND(Z9+AB9,)</f>
        <v>75555</v>
      </c>
      <c r="AD9" s="54">
        <f t="shared" ref="AD9:AD20" si="10">AVERAGE(Z9,V9,R9,N9,J9,F9)</f>
        <v>100322.35771744595</v>
      </c>
      <c r="AE9" s="54">
        <f t="shared" ref="AE9:AE20" si="11">GEOMEAN(Z9,V9,R9,N9,J9,F9)</f>
        <v>94140.525326822331</v>
      </c>
      <c r="AF9" s="54">
        <f t="shared" ref="AF9:AF20" si="12">MEDIAN(Z9,V9,R9,N9,J9,F9)</f>
        <v>103276.98771816419</v>
      </c>
      <c r="AG9" s="54">
        <f>HARMEAN(Z9,V9,R9,N9,J9,F9)</f>
        <v>87925.122738158505</v>
      </c>
      <c r="AH9" s="55">
        <f t="shared" ref="AH9:AH20" si="13">STDEVA(Z9,V9,R9,N9,J9,F9)</f>
        <v>37293.680190065221</v>
      </c>
      <c r="AI9" s="54">
        <f>ROUND(AG9,)</f>
        <v>87925</v>
      </c>
      <c r="AJ9" s="60">
        <v>0.19</v>
      </c>
      <c r="AK9" s="55">
        <f>ROUND(AI9*AJ9,)</f>
        <v>16706</v>
      </c>
      <c r="AL9" s="61">
        <f>AK9+AI9</f>
        <v>104631</v>
      </c>
    </row>
    <row r="10" spans="2:39" s="6" customFormat="1">
      <c r="B10" s="11" t="s">
        <v>891</v>
      </c>
      <c r="C10" s="11"/>
      <c r="D10" s="11" t="s">
        <v>1192</v>
      </c>
      <c r="E10" s="19" t="s">
        <v>7</v>
      </c>
      <c r="F10" s="12">
        <v>163865.5462184874</v>
      </c>
      <c r="G10" s="13" t="s">
        <v>1205</v>
      </c>
      <c r="H10" s="27">
        <v>31134.453781512606</v>
      </c>
      <c r="I10" s="14">
        <f t="shared" si="0"/>
        <v>195000</v>
      </c>
      <c r="J10" s="28">
        <v>127563</v>
      </c>
      <c r="K10" s="29">
        <v>0.19</v>
      </c>
      <c r="L10" s="28">
        <f t="shared" si="1"/>
        <v>24237</v>
      </c>
      <c r="M10" s="30">
        <f t="shared" si="2"/>
        <v>151800</v>
      </c>
      <c r="N10" s="28">
        <v>70000</v>
      </c>
      <c r="O10" s="29">
        <v>0.19</v>
      </c>
      <c r="P10" s="28">
        <f t="shared" si="3"/>
        <v>13300</v>
      </c>
      <c r="Q10" s="30">
        <f t="shared" si="4"/>
        <v>83300</v>
      </c>
      <c r="R10" s="38">
        <v>108428.57142857143</v>
      </c>
      <c r="S10" s="13">
        <v>0.19</v>
      </c>
      <c r="T10" s="28">
        <f t="shared" si="5"/>
        <v>20601</v>
      </c>
      <c r="U10" s="30">
        <f t="shared" si="6"/>
        <v>129030</v>
      </c>
      <c r="V10" s="12">
        <v>98125.404007756952</v>
      </c>
      <c r="W10" s="13">
        <v>0.19</v>
      </c>
      <c r="X10" s="28">
        <f t="shared" si="7"/>
        <v>18644</v>
      </c>
      <c r="Y10" s="30">
        <f t="shared" si="8"/>
        <v>116769</v>
      </c>
      <c r="Z10" s="38">
        <v>83835</v>
      </c>
      <c r="AA10" s="13">
        <v>0.19</v>
      </c>
      <c r="AB10" s="28">
        <v>19665</v>
      </c>
      <c r="AC10" s="30">
        <f t="shared" si="9"/>
        <v>103500</v>
      </c>
      <c r="AD10" s="54">
        <f t="shared" si="10"/>
        <v>108636.25360913597</v>
      </c>
      <c r="AE10" s="54">
        <f t="shared" si="11"/>
        <v>104538.63605968546</v>
      </c>
      <c r="AF10" s="54">
        <f t="shared" si="12"/>
        <v>103276.98771816419</v>
      </c>
      <c r="AG10" s="54">
        <f t="shared" ref="AG10:AG73" si="14">HARMEAN(Z10,V10,R10,N10,J10,F10)</f>
        <v>100722.79238710161</v>
      </c>
      <c r="AH10" s="55">
        <f t="shared" si="13"/>
        <v>33546.623841568711</v>
      </c>
      <c r="AI10" s="54">
        <f t="shared" ref="AI10:AI73" si="15">ROUND(AG10,)</f>
        <v>100723</v>
      </c>
      <c r="AJ10" s="60">
        <v>0.19</v>
      </c>
      <c r="AK10" s="55">
        <f t="shared" ref="AK10:AK73" si="16">ROUND(AI10*AJ10,)</f>
        <v>19137</v>
      </c>
      <c r="AL10" s="61">
        <f t="shared" ref="AL10:AL73" si="17">AK10+AI10</f>
        <v>119860</v>
      </c>
    </row>
    <row r="11" spans="2:39" s="6" customFormat="1">
      <c r="B11" s="11" t="s">
        <v>892</v>
      </c>
      <c r="C11" s="11"/>
      <c r="D11" s="11" t="s">
        <v>1192</v>
      </c>
      <c r="E11" s="19" t="s">
        <v>8</v>
      </c>
      <c r="F11" s="12">
        <v>100840.33613445378</v>
      </c>
      <c r="G11" s="13" t="s">
        <v>1205</v>
      </c>
      <c r="H11" s="27">
        <v>19159.663865546219</v>
      </c>
      <c r="I11" s="14">
        <f t="shared" si="0"/>
        <v>120000</v>
      </c>
      <c r="J11" s="28">
        <v>42689</v>
      </c>
      <c r="K11" s="29">
        <v>0.19</v>
      </c>
      <c r="L11" s="28">
        <f t="shared" si="1"/>
        <v>8111</v>
      </c>
      <c r="M11" s="30">
        <f t="shared" si="2"/>
        <v>50800</v>
      </c>
      <c r="N11" s="28">
        <v>24666.666666666668</v>
      </c>
      <c r="O11" s="29">
        <v>0.19</v>
      </c>
      <c r="P11" s="28">
        <f t="shared" si="3"/>
        <v>4687</v>
      </c>
      <c r="Q11" s="30">
        <f t="shared" si="4"/>
        <v>29354</v>
      </c>
      <c r="R11" s="38">
        <v>36285.71428571429</v>
      </c>
      <c r="S11" s="13">
        <v>0.19</v>
      </c>
      <c r="T11" s="28">
        <f t="shared" si="5"/>
        <v>6894</v>
      </c>
      <c r="U11" s="30">
        <f t="shared" si="6"/>
        <v>43180</v>
      </c>
      <c r="V11" s="12">
        <v>32837.750484809309</v>
      </c>
      <c r="W11" s="13">
        <v>0.19</v>
      </c>
      <c r="X11" s="28">
        <f t="shared" si="7"/>
        <v>6239</v>
      </c>
      <c r="Y11" s="30">
        <f t="shared" si="8"/>
        <v>39077</v>
      </c>
      <c r="Z11" s="38">
        <v>7168.5</v>
      </c>
      <c r="AA11" s="13">
        <v>0.19</v>
      </c>
      <c r="AB11" s="28">
        <v>1681.5</v>
      </c>
      <c r="AC11" s="30">
        <f t="shared" si="9"/>
        <v>8850</v>
      </c>
      <c r="AD11" s="54">
        <f t="shared" si="10"/>
        <v>40747.994595274009</v>
      </c>
      <c r="AE11" s="54">
        <f t="shared" si="11"/>
        <v>31112.364342013516</v>
      </c>
      <c r="AF11" s="54">
        <f t="shared" si="12"/>
        <v>34561.732385261799</v>
      </c>
      <c r="AG11" s="54">
        <f t="shared" si="14"/>
        <v>22108.12346925915</v>
      </c>
      <c r="AH11" s="55">
        <f t="shared" si="13"/>
        <v>31885.835370309102</v>
      </c>
      <c r="AI11" s="54">
        <f t="shared" si="15"/>
        <v>22108</v>
      </c>
      <c r="AJ11" s="60">
        <v>0.19</v>
      </c>
      <c r="AK11" s="55">
        <f t="shared" si="16"/>
        <v>4201</v>
      </c>
      <c r="AL11" s="61">
        <f t="shared" si="17"/>
        <v>26309</v>
      </c>
    </row>
    <row r="12" spans="2:39" s="6" customFormat="1">
      <c r="B12" s="11" t="s">
        <v>893</v>
      </c>
      <c r="C12" s="11"/>
      <c r="D12" s="11" t="s">
        <v>1192</v>
      </c>
      <c r="E12" s="19" t="s">
        <v>9</v>
      </c>
      <c r="F12" s="12">
        <v>50420.168067226892</v>
      </c>
      <c r="G12" s="13" t="s">
        <v>1205</v>
      </c>
      <c r="H12" s="27">
        <v>9579.8319327731097</v>
      </c>
      <c r="I12" s="14">
        <f t="shared" si="0"/>
        <v>60000</v>
      </c>
      <c r="J12" s="28">
        <v>15700</v>
      </c>
      <c r="K12" s="29">
        <v>0.19</v>
      </c>
      <c r="L12" s="28">
        <f t="shared" si="1"/>
        <v>2983</v>
      </c>
      <c r="M12" s="30">
        <f t="shared" si="2"/>
        <v>18683</v>
      </c>
      <c r="N12" s="28">
        <v>9600</v>
      </c>
      <c r="O12" s="29">
        <v>0.19</v>
      </c>
      <c r="P12" s="28">
        <f t="shared" si="3"/>
        <v>1824</v>
      </c>
      <c r="Q12" s="30">
        <f t="shared" si="4"/>
        <v>11424</v>
      </c>
      <c r="R12" s="38">
        <v>11214.285714285714</v>
      </c>
      <c r="S12" s="13">
        <v>0.19</v>
      </c>
      <c r="T12" s="28">
        <f t="shared" si="5"/>
        <v>2131</v>
      </c>
      <c r="U12" s="30">
        <f t="shared" si="6"/>
        <v>13345</v>
      </c>
      <c r="V12" s="12">
        <v>80801.551389786691</v>
      </c>
      <c r="W12" s="13">
        <v>0.19</v>
      </c>
      <c r="X12" s="28">
        <f t="shared" si="7"/>
        <v>15352</v>
      </c>
      <c r="Y12" s="30">
        <f t="shared" si="8"/>
        <v>96154</v>
      </c>
      <c r="Z12" s="38">
        <v>9598.5</v>
      </c>
      <c r="AA12" s="13">
        <v>0.19</v>
      </c>
      <c r="AB12" s="28">
        <v>2251.5</v>
      </c>
      <c r="AC12" s="30">
        <f t="shared" si="9"/>
        <v>11850</v>
      </c>
      <c r="AD12" s="54">
        <f t="shared" si="10"/>
        <v>29555.750861883218</v>
      </c>
      <c r="AE12" s="54">
        <f t="shared" si="11"/>
        <v>20107.66509954022</v>
      </c>
      <c r="AF12" s="54">
        <f t="shared" si="12"/>
        <v>13457.142857142857</v>
      </c>
      <c r="AG12" s="54">
        <f t="shared" si="14"/>
        <v>15250.675843425603</v>
      </c>
      <c r="AH12" s="55">
        <f t="shared" si="13"/>
        <v>29618.814990465489</v>
      </c>
      <c r="AI12" s="54">
        <f t="shared" si="15"/>
        <v>15251</v>
      </c>
      <c r="AJ12" s="60">
        <v>0.19</v>
      </c>
      <c r="AK12" s="55">
        <f t="shared" si="16"/>
        <v>2898</v>
      </c>
      <c r="AL12" s="61">
        <f t="shared" si="17"/>
        <v>18149</v>
      </c>
    </row>
    <row r="13" spans="2:39" s="6" customFormat="1">
      <c r="B13" s="11" t="s">
        <v>894</v>
      </c>
      <c r="C13" s="11"/>
      <c r="D13" s="11" t="s">
        <v>1192</v>
      </c>
      <c r="E13" s="19" t="s">
        <v>10</v>
      </c>
      <c r="F13" s="12">
        <v>63025.210084033613</v>
      </c>
      <c r="G13" s="13" t="s">
        <v>1205</v>
      </c>
      <c r="H13" s="27">
        <v>11974.789915966387</v>
      </c>
      <c r="I13" s="14">
        <f t="shared" si="0"/>
        <v>75000</v>
      </c>
      <c r="J13" s="28">
        <v>13316</v>
      </c>
      <c r="K13" s="29">
        <v>0.19</v>
      </c>
      <c r="L13" s="28">
        <f t="shared" si="1"/>
        <v>2530</v>
      </c>
      <c r="M13" s="30">
        <f t="shared" si="2"/>
        <v>15846</v>
      </c>
      <c r="N13" s="28">
        <v>8266.6666666666661</v>
      </c>
      <c r="O13" s="29">
        <v>0.19</v>
      </c>
      <c r="P13" s="28">
        <f t="shared" si="3"/>
        <v>1571</v>
      </c>
      <c r="Q13" s="30">
        <f t="shared" si="4"/>
        <v>9838</v>
      </c>
      <c r="R13" s="38">
        <v>11318.571428571429</v>
      </c>
      <c r="S13" s="13">
        <v>0.19</v>
      </c>
      <c r="T13" s="28">
        <f t="shared" si="5"/>
        <v>2151</v>
      </c>
      <c r="U13" s="30">
        <f t="shared" si="6"/>
        <v>13470</v>
      </c>
      <c r="V13" s="12">
        <v>9308.3387201034257</v>
      </c>
      <c r="W13" s="13">
        <v>0.19</v>
      </c>
      <c r="X13" s="28">
        <f t="shared" si="7"/>
        <v>1769</v>
      </c>
      <c r="Y13" s="30">
        <f t="shared" si="8"/>
        <v>11077</v>
      </c>
      <c r="Z13" s="38">
        <v>7290</v>
      </c>
      <c r="AA13" s="13">
        <v>0.19</v>
      </c>
      <c r="AB13" s="28">
        <v>1710</v>
      </c>
      <c r="AC13" s="30">
        <f t="shared" si="9"/>
        <v>9000</v>
      </c>
      <c r="AD13" s="54">
        <f t="shared" si="10"/>
        <v>18754.131149895857</v>
      </c>
      <c r="AE13" s="54">
        <f t="shared" si="11"/>
        <v>13216.048980547521</v>
      </c>
      <c r="AF13" s="54">
        <f t="shared" si="12"/>
        <v>10313.455074337428</v>
      </c>
      <c r="AG13" s="54">
        <f t="shared" si="14"/>
        <v>11011.453891904013</v>
      </c>
      <c r="AH13" s="55">
        <f t="shared" si="13"/>
        <v>21796.446764100041</v>
      </c>
      <c r="AI13" s="54">
        <f t="shared" si="15"/>
        <v>11011</v>
      </c>
      <c r="AJ13" s="60">
        <v>0.19</v>
      </c>
      <c r="AK13" s="55">
        <f t="shared" si="16"/>
        <v>2092</v>
      </c>
      <c r="AL13" s="61">
        <f t="shared" si="17"/>
        <v>13103</v>
      </c>
    </row>
    <row r="14" spans="2:39" s="6" customFormat="1">
      <c r="B14" s="11" t="s">
        <v>895</v>
      </c>
      <c r="C14" s="11"/>
      <c r="D14" s="11" t="s">
        <v>1192</v>
      </c>
      <c r="E14" s="19" t="s">
        <v>11</v>
      </c>
      <c r="F14" s="12">
        <v>45378.151260504201</v>
      </c>
      <c r="G14" s="13" t="s">
        <v>1205</v>
      </c>
      <c r="H14" s="27">
        <v>8621.8487394957974</v>
      </c>
      <c r="I14" s="14">
        <f t="shared" si="0"/>
        <v>54000</v>
      </c>
      <c r="J14" s="28">
        <v>1810</v>
      </c>
      <c r="K14" s="29">
        <v>0.19</v>
      </c>
      <c r="L14" s="28">
        <f t="shared" si="1"/>
        <v>344</v>
      </c>
      <c r="M14" s="30">
        <f t="shared" si="2"/>
        <v>2154</v>
      </c>
      <c r="N14" s="28">
        <v>1600</v>
      </c>
      <c r="O14" s="29">
        <v>0.19</v>
      </c>
      <c r="P14" s="28">
        <f t="shared" si="3"/>
        <v>304</v>
      </c>
      <c r="Q14" s="30">
        <f t="shared" si="4"/>
        <v>1904</v>
      </c>
      <c r="R14" s="38">
        <v>1538.5714285714284</v>
      </c>
      <c r="S14" s="13">
        <v>0.19</v>
      </c>
      <c r="T14" s="28">
        <f t="shared" si="5"/>
        <v>292</v>
      </c>
      <c r="U14" s="30">
        <f t="shared" si="6"/>
        <v>1831</v>
      </c>
      <c r="V14" s="12">
        <v>1422.1073044602456</v>
      </c>
      <c r="W14" s="13">
        <v>0.19</v>
      </c>
      <c r="X14" s="28">
        <f t="shared" si="7"/>
        <v>270</v>
      </c>
      <c r="Y14" s="30">
        <f t="shared" si="8"/>
        <v>1692</v>
      </c>
      <c r="Z14" s="38">
        <v>1822.5</v>
      </c>
      <c r="AA14" s="13">
        <v>0.19</v>
      </c>
      <c r="AB14" s="28">
        <v>427.5</v>
      </c>
      <c r="AC14" s="30">
        <f t="shared" si="9"/>
        <v>2250</v>
      </c>
      <c r="AD14" s="54">
        <f t="shared" si="10"/>
        <v>8928.5549989226456</v>
      </c>
      <c r="AE14" s="54">
        <f t="shared" si="11"/>
        <v>2839.4037651733861</v>
      </c>
      <c r="AF14" s="54">
        <f t="shared" si="12"/>
        <v>1705</v>
      </c>
      <c r="AG14" s="54">
        <f t="shared" si="14"/>
        <v>1934.6379581330602</v>
      </c>
      <c r="AH14" s="55">
        <f t="shared" si="13"/>
        <v>17857.263189440284</v>
      </c>
      <c r="AI14" s="54">
        <f t="shared" si="15"/>
        <v>1935</v>
      </c>
      <c r="AJ14" s="60">
        <v>0.19</v>
      </c>
      <c r="AK14" s="55">
        <f t="shared" si="16"/>
        <v>368</v>
      </c>
      <c r="AL14" s="61">
        <f t="shared" si="17"/>
        <v>2303</v>
      </c>
    </row>
    <row r="15" spans="2:39" s="6" customFormat="1">
      <c r="B15" s="11" t="s">
        <v>896</v>
      </c>
      <c r="C15" s="11"/>
      <c r="D15" s="11" t="s">
        <v>1192</v>
      </c>
      <c r="E15" s="19" t="s">
        <v>12</v>
      </c>
      <c r="F15" s="12">
        <v>252100.84033613445</v>
      </c>
      <c r="G15" s="13" t="s">
        <v>1205</v>
      </c>
      <c r="H15" s="27">
        <v>47899.159663865546</v>
      </c>
      <c r="I15" s="14">
        <f t="shared" si="0"/>
        <v>300000</v>
      </c>
      <c r="J15" s="28">
        <v>228403</v>
      </c>
      <c r="K15" s="29">
        <v>0.19</v>
      </c>
      <c r="L15" s="28">
        <f t="shared" si="1"/>
        <v>43397</v>
      </c>
      <c r="M15" s="30">
        <f t="shared" si="2"/>
        <v>271800</v>
      </c>
      <c r="N15" s="28">
        <v>118000</v>
      </c>
      <c r="O15" s="29">
        <v>0.19</v>
      </c>
      <c r="P15" s="28">
        <f t="shared" si="3"/>
        <v>22420</v>
      </c>
      <c r="Q15" s="30">
        <f t="shared" si="4"/>
        <v>140420</v>
      </c>
      <c r="R15" s="38">
        <v>214142.85714285716</v>
      </c>
      <c r="S15" s="13">
        <v>0.19</v>
      </c>
      <c r="T15" s="28">
        <f t="shared" si="5"/>
        <v>40687</v>
      </c>
      <c r="U15" s="30">
        <f t="shared" si="6"/>
        <v>254830</v>
      </c>
      <c r="V15" s="12">
        <v>171816.41887524241</v>
      </c>
      <c r="W15" s="13">
        <v>0.19</v>
      </c>
      <c r="X15" s="28">
        <f t="shared" si="7"/>
        <v>32645</v>
      </c>
      <c r="Y15" s="30">
        <f t="shared" si="8"/>
        <v>204461</v>
      </c>
      <c r="Z15" s="38">
        <v>164025</v>
      </c>
      <c r="AA15" s="13">
        <v>0.19</v>
      </c>
      <c r="AB15" s="28">
        <v>38475</v>
      </c>
      <c r="AC15" s="30">
        <f t="shared" si="9"/>
        <v>202500</v>
      </c>
      <c r="AD15" s="54">
        <f t="shared" si="10"/>
        <v>191414.686059039</v>
      </c>
      <c r="AE15" s="54">
        <f t="shared" si="11"/>
        <v>185697.50462224707</v>
      </c>
      <c r="AF15" s="54">
        <f t="shared" si="12"/>
        <v>192979.63800904978</v>
      </c>
      <c r="AG15" s="54">
        <f t="shared" si="14"/>
        <v>179608.20546845757</v>
      </c>
      <c r="AH15" s="55">
        <f t="shared" si="13"/>
        <v>49176.249466833578</v>
      </c>
      <c r="AI15" s="54">
        <f t="shared" si="15"/>
        <v>179608</v>
      </c>
      <c r="AJ15" s="60">
        <v>0.19</v>
      </c>
      <c r="AK15" s="55">
        <f t="shared" si="16"/>
        <v>34126</v>
      </c>
      <c r="AL15" s="61">
        <f t="shared" si="17"/>
        <v>213734</v>
      </c>
    </row>
    <row r="16" spans="2:39" s="6" customFormat="1">
      <c r="B16" s="11" t="s">
        <v>897</v>
      </c>
      <c r="C16" s="11"/>
      <c r="D16" s="11" t="s">
        <v>1192</v>
      </c>
      <c r="E16" s="19" t="s">
        <v>13</v>
      </c>
      <c r="F16" s="12">
        <v>3781.5126050420172</v>
      </c>
      <c r="G16" s="13" t="s">
        <v>1205</v>
      </c>
      <c r="H16" s="27">
        <v>718.48739495798327</v>
      </c>
      <c r="I16" s="14">
        <f t="shared" si="0"/>
        <v>4500</v>
      </c>
      <c r="J16" s="28">
        <v>30235</v>
      </c>
      <c r="K16" s="29">
        <v>0.19</v>
      </c>
      <c r="L16" s="28">
        <f t="shared" si="1"/>
        <v>5745</v>
      </c>
      <c r="M16" s="30">
        <f t="shared" si="2"/>
        <v>35980</v>
      </c>
      <c r="N16" s="28">
        <v>8266.6666666666661</v>
      </c>
      <c r="O16" s="29">
        <v>0.19</v>
      </c>
      <c r="P16" s="28">
        <f t="shared" si="3"/>
        <v>1571</v>
      </c>
      <c r="Q16" s="30">
        <f t="shared" si="4"/>
        <v>9838</v>
      </c>
      <c r="R16" s="38">
        <v>10714.285714285714</v>
      </c>
      <c r="S16" s="13">
        <v>0.19</v>
      </c>
      <c r="T16" s="28">
        <f t="shared" si="5"/>
        <v>2036</v>
      </c>
      <c r="U16" s="30">
        <f t="shared" si="6"/>
        <v>12750</v>
      </c>
      <c r="V16" s="12">
        <v>20555.914673561732</v>
      </c>
      <c r="W16" s="13">
        <v>0.19</v>
      </c>
      <c r="X16" s="28">
        <f t="shared" si="7"/>
        <v>3906</v>
      </c>
      <c r="Y16" s="30">
        <f t="shared" si="8"/>
        <v>24462</v>
      </c>
      <c r="Z16" s="38">
        <v>18225</v>
      </c>
      <c r="AA16" s="13">
        <v>0.19</v>
      </c>
      <c r="AB16" s="28">
        <v>4275</v>
      </c>
      <c r="AC16" s="30">
        <f t="shared" si="9"/>
        <v>22500</v>
      </c>
      <c r="AD16" s="54">
        <f t="shared" si="10"/>
        <v>15296.396609926023</v>
      </c>
      <c r="AE16" s="54">
        <f t="shared" si="11"/>
        <v>12488.556788170754</v>
      </c>
      <c r="AF16" s="54">
        <f t="shared" si="12"/>
        <v>14469.642857142857</v>
      </c>
      <c r="AG16" s="54">
        <f t="shared" si="14"/>
        <v>9750.7504293966576</v>
      </c>
      <c r="AH16" s="55">
        <f t="shared" si="13"/>
        <v>9616.7199845376454</v>
      </c>
      <c r="AI16" s="54">
        <f t="shared" si="15"/>
        <v>9751</v>
      </c>
      <c r="AJ16" s="60">
        <v>0.19</v>
      </c>
      <c r="AK16" s="55">
        <f t="shared" si="16"/>
        <v>1853</v>
      </c>
      <c r="AL16" s="61">
        <f t="shared" si="17"/>
        <v>11604</v>
      </c>
    </row>
    <row r="17" spans="2:38" s="6" customFormat="1">
      <c r="B17" s="11" t="s">
        <v>898</v>
      </c>
      <c r="C17" s="11"/>
      <c r="D17" s="11" t="s">
        <v>1192</v>
      </c>
      <c r="E17" s="19" t="s">
        <v>14</v>
      </c>
      <c r="F17" s="12">
        <v>12605.042016806723</v>
      </c>
      <c r="G17" s="13" t="s">
        <v>1205</v>
      </c>
      <c r="H17" s="27">
        <v>2394.9579831932774</v>
      </c>
      <c r="I17" s="14">
        <f t="shared" si="0"/>
        <v>15000</v>
      </c>
      <c r="J17" s="28">
        <v>83835</v>
      </c>
      <c r="K17" s="29">
        <v>0.19</v>
      </c>
      <c r="L17" s="28">
        <f t="shared" si="1"/>
        <v>15929</v>
      </c>
      <c r="M17" s="30">
        <f t="shared" si="2"/>
        <v>99764</v>
      </c>
      <c r="N17" s="28">
        <v>43333.333333333336</v>
      </c>
      <c r="O17" s="29">
        <v>0.19</v>
      </c>
      <c r="P17" s="28">
        <f t="shared" si="3"/>
        <v>8233</v>
      </c>
      <c r="Q17" s="30">
        <f t="shared" si="4"/>
        <v>51566</v>
      </c>
      <c r="R17" s="38">
        <v>221581.42857142858</v>
      </c>
      <c r="S17" s="13">
        <v>0.19</v>
      </c>
      <c r="T17" s="28">
        <f t="shared" si="5"/>
        <v>42100</v>
      </c>
      <c r="U17" s="30">
        <f t="shared" si="6"/>
        <v>263681</v>
      </c>
      <c r="V17" s="12">
        <v>46405.94699418229</v>
      </c>
      <c r="W17" s="13">
        <v>0.19</v>
      </c>
      <c r="X17" s="28">
        <f t="shared" si="7"/>
        <v>8817</v>
      </c>
      <c r="Y17" s="30">
        <f t="shared" si="8"/>
        <v>55223</v>
      </c>
      <c r="Z17" s="38">
        <v>54675</v>
      </c>
      <c r="AA17" s="13">
        <v>0.19</v>
      </c>
      <c r="AB17" s="28">
        <v>12825</v>
      </c>
      <c r="AC17" s="30">
        <f t="shared" si="9"/>
        <v>67500</v>
      </c>
      <c r="AD17" s="54">
        <f t="shared" si="10"/>
        <v>77072.625152625158</v>
      </c>
      <c r="AE17" s="54">
        <f t="shared" si="11"/>
        <v>54339.369152512911</v>
      </c>
      <c r="AF17" s="54">
        <f t="shared" si="12"/>
        <v>50540.473497091145</v>
      </c>
      <c r="AG17" s="54">
        <f t="shared" si="14"/>
        <v>37809.489726107298</v>
      </c>
      <c r="AH17" s="55">
        <f t="shared" si="13"/>
        <v>74384.180883710476</v>
      </c>
      <c r="AI17" s="54">
        <f t="shared" si="15"/>
        <v>37809</v>
      </c>
      <c r="AJ17" s="60">
        <v>0.19</v>
      </c>
      <c r="AK17" s="55">
        <f t="shared" si="16"/>
        <v>7184</v>
      </c>
      <c r="AL17" s="61">
        <f t="shared" si="17"/>
        <v>44993</v>
      </c>
    </row>
    <row r="18" spans="2:38" s="6" customFormat="1">
      <c r="B18" s="11" t="s">
        <v>899</v>
      </c>
      <c r="C18" s="11"/>
      <c r="D18" s="11" t="s">
        <v>1192</v>
      </c>
      <c r="E18" s="19" t="s">
        <v>15</v>
      </c>
      <c r="F18" s="12">
        <v>20168.067226890758</v>
      </c>
      <c r="G18" s="13" t="s">
        <v>1205</v>
      </c>
      <c r="H18" s="27">
        <v>3831.932773109244</v>
      </c>
      <c r="I18" s="14">
        <f t="shared" si="0"/>
        <v>24000</v>
      </c>
      <c r="J18" s="28">
        <v>21261</v>
      </c>
      <c r="K18" s="29">
        <v>0.19</v>
      </c>
      <c r="L18" s="28">
        <f t="shared" si="1"/>
        <v>4040</v>
      </c>
      <c r="M18" s="30">
        <f t="shared" si="2"/>
        <v>25301</v>
      </c>
      <c r="N18" s="28">
        <v>12266.666666666666</v>
      </c>
      <c r="O18" s="29">
        <v>0.19</v>
      </c>
      <c r="P18" s="28">
        <f t="shared" si="3"/>
        <v>2331</v>
      </c>
      <c r="Q18" s="30">
        <f t="shared" si="4"/>
        <v>14598</v>
      </c>
      <c r="R18" s="38">
        <v>18071.428571428572</v>
      </c>
      <c r="S18" s="13">
        <v>0.19</v>
      </c>
      <c r="T18" s="28">
        <f t="shared" si="5"/>
        <v>3434</v>
      </c>
      <c r="U18" s="30">
        <f t="shared" si="6"/>
        <v>21505</v>
      </c>
      <c r="V18" s="12">
        <v>16354.234001292825</v>
      </c>
      <c r="W18" s="13">
        <v>0.19</v>
      </c>
      <c r="X18" s="28">
        <f t="shared" si="7"/>
        <v>3107</v>
      </c>
      <c r="Y18" s="30">
        <f t="shared" si="8"/>
        <v>19461</v>
      </c>
      <c r="Z18" s="38">
        <v>15795</v>
      </c>
      <c r="AA18" s="13">
        <v>0.19</v>
      </c>
      <c r="AB18" s="28">
        <v>3705</v>
      </c>
      <c r="AC18" s="30">
        <f t="shared" si="9"/>
        <v>19500</v>
      </c>
      <c r="AD18" s="54">
        <f t="shared" si="10"/>
        <v>17319.39941104647</v>
      </c>
      <c r="AE18" s="54">
        <f t="shared" si="11"/>
        <v>17048.498766307293</v>
      </c>
      <c r="AF18" s="54">
        <f t="shared" si="12"/>
        <v>17212.831286360699</v>
      </c>
      <c r="AG18" s="54">
        <f t="shared" si="14"/>
        <v>16762.916699040663</v>
      </c>
      <c r="AH18" s="55">
        <f t="shared" si="13"/>
        <v>3255.8291541370095</v>
      </c>
      <c r="AI18" s="54">
        <f t="shared" si="15"/>
        <v>16763</v>
      </c>
      <c r="AJ18" s="60">
        <v>0.19</v>
      </c>
      <c r="AK18" s="55">
        <f t="shared" si="16"/>
        <v>3185</v>
      </c>
      <c r="AL18" s="61">
        <f t="shared" si="17"/>
        <v>19948</v>
      </c>
    </row>
    <row r="19" spans="2:38" s="6" customFormat="1">
      <c r="B19" s="11" t="s">
        <v>900</v>
      </c>
      <c r="C19" s="11"/>
      <c r="D19" s="11" t="s">
        <v>1192</v>
      </c>
      <c r="E19" s="19" t="s">
        <v>16</v>
      </c>
      <c r="F19" s="12">
        <v>12605.042016806723</v>
      </c>
      <c r="G19" s="13" t="s">
        <v>1205</v>
      </c>
      <c r="H19" s="27">
        <v>2394.9579831932774</v>
      </c>
      <c r="I19" s="14">
        <f t="shared" si="0"/>
        <v>15000</v>
      </c>
      <c r="J19" s="28">
        <v>15600</v>
      </c>
      <c r="K19" s="29">
        <v>0.19</v>
      </c>
      <c r="L19" s="28">
        <f t="shared" si="1"/>
        <v>2964</v>
      </c>
      <c r="M19" s="30">
        <f t="shared" si="2"/>
        <v>18564</v>
      </c>
      <c r="N19" s="28">
        <v>7466.666666666667</v>
      </c>
      <c r="O19" s="29">
        <v>0.19</v>
      </c>
      <c r="P19" s="28">
        <f t="shared" si="3"/>
        <v>1419</v>
      </c>
      <c r="Q19" s="30">
        <f t="shared" si="4"/>
        <v>8886</v>
      </c>
      <c r="R19" s="38">
        <v>10164.299999999999</v>
      </c>
      <c r="S19" s="13">
        <v>0.19</v>
      </c>
      <c r="T19" s="28">
        <f t="shared" si="5"/>
        <v>1931</v>
      </c>
      <c r="U19" s="30">
        <f t="shared" si="6"/>
        <v>12095</v>
      </c>
      <c r="V19" s="12">
        <v>10084.033613445379</v>
      </c>
      <c r="W19" s="13">
        <v>0.19</v>
      </c>
      <c r="X19" s="28">
        <f t="shared" si="7"/>
        <v>1916</v>
      </c>
      <c r="Y19" s="30">
        <f t="shared" si="8"/>
        <v>12000</v>
      </c>
      <c r="Z19" s="38">
        <v>7533</v>
      </c>
      <c r="AA19" s="13">
        <v>0.19</v>
      </c>
      <c r="AB19" s="28">
        <v>1767</v>
      </c>
      <c r="AC19" s="30">
        <f t="shared" si="9"/>
        <v>9300</v>
      </c>
      <c r="AD19" s="54">
        <f t="shared" si="10"/>
        <v>10575.507049486461</v>
      </c>
      <c r="AE19" s="54">
        <f t="shared" si="11"/>
        <v>10211.257571393746</v>
      </c>
      <c r="AF19" s="54">
        <f t="shared" si="12"/>
        <v>10124.166806722689</v>
      </c>
      <c r="AG19" s="54">
        <f t="shared" si="14"/>
        <v>9873.8788007671792</v>
      </c>
      <c r="AH19" s="55">
        <f t="shared" si="13"/>
        <v>3120.7985081143365</v>
      </c>
      <c r="AI19" s="54">
        <f t="shared" si="15"/>
        <v>9874</v>
      </c>
      <c r="AJ19" s="60">
        <v>0.19</v>
      </c>
      <c r="AK19" s="55">
        <f t="shared" si="16"/>
        <v>1876</v>
      </c>
      <c r="AL19" s="61">
        <f t="shared" si="17"/>
        <v>11750</v>
      </c>
    </row>
    <row r="20" spans="2:38" s="6" customFormat="1">
      <c r="B20" s="11" t="s">
        <v>901</v>
      </c>
      <c r="C20" s="11"/>
      <c r="D20" s="11" t="s">
        <v>1192</v>
      </c>
      <c r="E20" s="19" t="s">
        <v>17</v>
      </c>
      <c r="F20" s="12">
        <v>7563.0252100840344</v>
      </c>
      <c r="G20" s="13" t="s">
        <v>1205</v>
      </c>
      <c r="H20" s="27">
        <v>1436.9747899159665</v>
      </c>
      <c r="I20" s="14">
        <f t="shared" si="0"/>
        <v>9000</v>
      </c>
      <c r="J20" s="28">
        <v>9000</v>
      </c>
      <c r="K20" s="29">
        <v>0.19</v>
      </c>
      <c r="L20" s="28">
        <f t="shared" si="1"/>
        <v>1710</v>
      </c>
      <c r="M20" s="30">
        <f t="shared" si="2"/>
        <v>10710</v>
      </c>
      <c r="N20" s="28">
        <v>5600</v>
      </c>
      <c r="O20" s="29">
        <v>0.19</v>
      </c>
      <c r="P20" s="28">
        <f t="shared" si="3"/>
        <v>1064</v>
      </c>
      <c r="Q20" s="30">
        <f t="shared" si="4"/>
        <v>6664</v>
      </c>
      <c r="R20" s="38">
        <v>7528.7142857142862</v>
      </c>
      <c r="S20" s="13">
        <v>0.19</v>
      </c>
      <c r="T20" s="28">
        <f t="shared" si="5"/>
        <v>1430</v>
      </c>
      <c r="U20" s="30">
        <f t="shared" si="6"/>
        <v>8959</v>
      </c>
      <c r="V20" s="12">
        <v>7691.0148674854554</v>
      </c>
      <c r="W20" s="13">
        <v>0.19</v>
      </c>
      <c r="X20" s="28">
        <f t="shared" si="7"/>
        <v>1461</v>
      </c>
      <c r="Y20" s="30">
        <f t="shared" si="8"/>
        <v>9152</v>
      </c>
      <c r="Z20" s="38">
        <v>7290</v>
      </c>
      <c r="AA20" s="13">
        <v>0.19</v>
      </c>
      <c r="AB20" s="28">
        <v>1710</v>
      </c>
      <c r="AC20" s="30">
        <f t="shared" si="9"/>
        <v>9000</v>
      </c>
      <c r="AD20" s="54">
        <f t="shared" si="10"/>
        <v>7445.4590605472958</v>
      </c>
      <c r="AE20" s="54">
        <f t="shared" si="11"/>
        <v>7374.9601834340992</v>
      </c>
      <c r="AF20" s="54">
        <f t="shared" si="12"/>
        <v>7545.8697478991598</v>
      </c>
      <c r="AG20" s="54">
        <f t="shared" si="14"/>
        <v>7299.9305333317907</v>
      </c>
      <c r="AH20" s="55">
        <f t="shared" si="13"/>
        <v>1088.8099083359241</v>
      </c>
      <c r="AI20" s="54">
        <f t="shared" si="15"/>
        <v>7300</v>
      </c>
      <c r="AJ20" s="60">
        <v>0.19</v>
      </c>
      <c r="AK20" s="55">
        <f t="shared" si="16"/>
        <v>1387</v>
      </c>
      <c r="AL20" s="61">
        <f t="shared" si="17"/>
        <v>8687</v>
      </c>
    </row>
    <row r="21" spans="2:38" s="6" customFormat="1">
      <c r="B21" s="11" t="s">
        <v>902</v>
      </c>
      <c r="C21" s="11"/>
      <c r="D21" s="11" t="s">
        <v>1192</v>
      </c>
      <c r="E21" s="19" t="s">
        <v>18</v>
      </c>
      <c r="F21" s="12">
        <v>630252.10084033618</v>
      </c>
      <c r="G21" s="13" t="s">
        <v>1205</v>
      </c>
      <c r="H21" s="27">
        <v>119747.89915966388</v>
      </c>
      <c r="I21" s="14">
        <f t="shared" si="0"/>
        <v>750000</v>
      </c>
      <c r="J21" s="28">
        <v>320000</v>
      </c>
      <c r="K21" s="29">
        <v>0.19</v>
      </c>
      <c r="L21" s="28">
        <f t="shared" si="1"/>
        <v>60800</v>
      </c>
      <c r="M21" s="30">
        <f t="shared" si="2"/>
        <v>380800</v>
      </c>
      <c r="N21" s="28">
        <v>0</v>
      </c>
      <c r="O21" s="29">
        <v>0.19</v>
      </c>
      <c r="P21" s="28">
        <f t="shared" si="3"/>
        <v>0</v>
      </c>
      <c r="Q21" s="30">
        <f t="shared" si="4"/>
        <v>0</v>
      </c>
      <c r="R21" s="38">
        <v>481485.71428571426</v>
      </c>
      <c r="S21" s="13">
        <v>0.19</v>
      </c>
      <c r="T21" s="28">
        <f t="shared" si="5"/>
        <v>91482</v>
      </c>
      <c r="U21" s="30">
        <f t="shared" si="6"/>
        <v>572968</v>
      </c>
      <c r="V21" s="12">
        <v>187459.5992243051</v>
      </c>
      <c r="W21" s="13">
        <v>0.19</v>
      </c>
      <c r="X21" s="28">
        <f t="shared" si="7"/>
        <v>35617</v>
      </c>
      <c r="Y21" s="30">
        <f t="shared" si="8"/>
        <v>223077</v>
      </c>
      <c r="Z21" s="38">
        <v>157950</v>
      </c>
      <c r="AA21" s="13">
        <v>0.19</v>
      </c>
      <c r="AB21" s="28">
        <v>37050</v>
      </c>
      <c r="AC21" s="30">
        <f t="shared" si="9"/>
        <v>195000</v>
      </c>
      <c r="AD21" s="54">
        <f>AVERAGE(Z21,V21,R21,J21,F21)</f>
        <v>355429.48287007108</v>
      </c>
      <c r="AE21" s="54">
        <f>GEOMEAN(Z21,V21,R21,J21,F21)</f>
        <v>310266.58113532583</v>
      </c>
      <c r="AF21" s="54">
        <f>MEDIAN(Z21,V21,R21,J21,F21)</f>
        <v>320000</v>
      </c>
      <c r="AG21" s="54">
        <f>HARMEAN(Z21,V21,R21,J21,F21)</f>
        <v>270941.44809602958</v>
      </c>
      <c r="AH21" s="55">
        <f>STDEVA(Z21,V21,R21,J21,F21)</f>
        <v>199928.0627186863</v>
      </c>
      <c r="AI21" s="54">
        <f t="shared" si="15"/>
        <v>270941</v>
      </c>
      <c r="AJ21" s="60">
        <v>0.19</v>
      </c>
      <c r="AK21" s="55">
        <f t="shared" si="16"/>
        <v>51479</v>
      </c>
      <c r="AL21" s="61">
        <f t="shared" si="17"/>
        <v>322420</v>
      </c>
    </row>
    <row r="22" spans="2:38" s="6" customFormat="1">
      <c r="B22" s="11" t="s">
        <v>903</v>
      </c>
      <c r="C22" s="11"/>
      <c r="D22" s="11" t="s">
        <v>1192</v>
      </c>
      <c r="E22" s="19" t="s">
        <v>19</v>
      </c>
      <c r="F22" s="12">
        <v>75630.252100840342</v>
      </c>
      <c r="G22" s="13" t="s">
        <v>1205</v>
      </c>
      <c r="H22" s="27">
        <v>14369.747899159665</v>
      </c>
      <c r="I22" s="14">
        <f t="shared" si="0"/>
        <v>90000</v>
      </c>
      <c r="J22" s="28">
        <v>30084</v>
      </c>
      <c r="K22" s="29">
        <v>0.19</v>
      </c>
      <c r="L22" s="28">
        <f t="shared" si="1"/>
        <v>5716</v>
      </c>
      <c r="M22" s="30">
        <f t="shared" si="2"/>
        <v>35800</v>
      </c>
      <c r="N22" s="28">
        <v>16266.666666666666</v>
      </c>
      <c r="O22" s="29">
        <v>0.19</v>
      </c>
      <c r="P22" s="28">
        <f t="shared" si="3"/>
        <v>3091</v>
      </c>
      <c r="Q22" s="30">
        <f t="shared" si="4"/>
        <v>19358</v>
      </c>
      <c r="R22" s="38">
        <v>26142.857142857145</v>
      </c>
      <c r="S22" s="13">
        <v>0.19</v>
      </c>
      <c r="T22" s="28">
        <f t="shared" si="5"/>
        <v>4967</v>
      </c>
      <c r="U22" s="30">
        <f t="shared" si="6"/>
        <v>31110</v>
      </c>
      <c r="V22" s="12">
        <v>23141.564318034907</v>
      </c>
      <c r="W22" s="13">
        <v>0.19</v>
      </c>
      <c r="X22" s="28">
        <f t="shared" si="7"/>
        <v>4397</v>
      </c>
      <c r="Y22" s="30">
        <f t="shared" si="8"/>
        <v>27539</v>
      </c>
      <c r="Z22" s="38">
        <v>21870</v>
      </c>
      <c r="AA22" s="13">
        <v>0.19</v>
      </c>
      <c r="AB22" s="28">
        <v>5130</v>
      </c>
      <c r="AC22" s="30">
        <f t="shared" si="9"/>
        <v>27000</v>
      </c>
      <c r="AD22" s="54">
        <f t="shared" ref="AD22:AD27" si="18">AVERAGE(Z22,V22,R22,N22,J22,F22)</f>
        <v>32189.223371399843</v>
      </c>
      <c r="AE22" s="54">
        <f t="shared" ref="AE22:AE27" si="19">GEOMEAN(Z22,V22,R22,N22,J22,F22)</f>
        <v>28075.060889619417</v>
      </c>
      <c r="AF22" s="54">
        <f t="shared" ref="AF22:AF27" si="20">MEDIAN(Z22,V22,R22,N22,J22,F22)</f>
        <v>24642.210730446026</v>
      </c>
      <c r="AG22" s="54">
        <f t="shared" si="14"/>
        <v>25518.201697860528</v>
      </c>
      <c r="AH22" s="55">
        <f t="shared" ref="AH22:AH27" si="21">STDEVA(Z22,V22,R22,N22,J22,F22)</f>
        <v>21771.485040921987</v>
      </c>
      <c r="AI22" s="54">
        <f t="shared" si="15"/>
        <v>25518</v>
      </c>
      <c r="AJ22" s="60">
        <v>0.19</v>
      </c>
      <c r="AK22" s="55">
        <f t="shared" si="16"/>
        <v>4848</v>
      </c>
      <c r="AL22" s="61">
        <f t="shared" si="17"/>
        <v>30366</v>
      </c>
    </row>
    <row r="23" spans="2:38" s="6" customFormat="1">
      <c r="B23" s="11" t="s">
        <v>904</v>
      </c>
      <c r="C23" s="11"/>
      <c r="D23" s="11" t="s">
        <v>1192</v>
      </c>
      <c r="E23" s="19" t="s">
        <v>20</v>
      </c>
      <c r="F23" s="12">
        <v>37815.126050420171</v>
      </c>
      <c r="G23" s="13" t="s">
        <v>1205</v>
      </c>
      <c r="H23" s="27">
        <v>7184.8739495798327</v>
      </c>
      <c r="I23" s="14">
        <f t="shared" si="0"/>
        <v>45000</v>
      </c>
      <c r="J23" s="28">
        <v>134286</v>
      </c>
      <c r="K23" s="29">
        <v>0.19</v>
      </c>
      <c r="L23" s="28">
        <f t="shared" si="1"/>
        <v>25514</v>
      </c>
      <c r="M23" s="30">
        <f t="shared" si="2"/>
        <v>159800</v>
      </c>
      <c r="N23" s="28">
        <v>73600</v>
      </c>
      <c r="O23" s="29">
        <v>0.19</v>
      </c>
      <c r="P23" s="28">
        <f t="shared" si="3"/>
        <v>13984</v>
      </c>
      <c r="Q23" s="30">
        <f t="shared" si="4"/>
        <v>87584</v>
      </c>
      <c r="R23" s="38">
        <v>114142.85714285714</v>
      </c>
      <c r="S23" s="13">
        <v>0.19</v>
      </c>
      <c r="T23" s="28">
        <f t="shared" si="5"/>
        <v>21687</v>
      </c>
      <c r="U23" s="30">
        <f t="shared" si="6"/>
        <v>135830</v>
      </c>
      <c r="V23" s="12">
        <v>103296.7032967033</v>
      </c>
      <c r="W23" s="13">
        <v>0.19</v>
      </c>
      <c r="X23" s="28">
        <f t="shared" si="7"/>
        <v>19626</v>
      </c>
      <c r="Y23" s="30">
        <f t="shared" si="8"/>
        <v>122923</v>
      </c>
      <c r="Z23" s="38">
        <v>34020</v>
      </c>
      <c r="AA23" s="13">
        <v>0.19</v>
      </c>
      <c r="AB23" s="28">
        <v>7980</v>
      </c>
      <c r="AC23" s="30">
        <f t="shared" si="9"/>
        <v>42000</v>
      </c>
      <c r="AD23" s="54">
        <f t="shared" si="18"/>
        <v>82860.114414996773</v>
      </c>
      <c r="AE23" s="54">
        <f t="shared" si="19"/>
        <v>72885.410204151733</v>
      </c>
      <c r="AF23" s="54">
        <f t="shared" si="20"/>
        <v>88448.351648351643</v>
      </c>
      <c r="AG23" s="54">
        <f t="shared" si="14"/>
        <v>62949.51875989182</v>
      </c>
      <c r="AH23" s="55">
        <f t="shared" si="21"/>
        <v>41330.481094980954</v>
      </c>
      <c r="AI23" s="54">
        <f t="shared" si="15"/>
        <v>62950</v>
      </c>
      <c r="AJ23" s="60">
        <v>0.19</v>
      </c>
      <c r="AK23" s="55">
        <f t="shared" si="16"/>
        <v>11961</v>
      </c>
      <c r="AL23" s="61">
        <f t="shared" si="17"/>
        <v>74911</v>
      </c>
    </row>
    <row r="24" spans="2:38" s="6" customFormat="1" ht="28.8">
      <c r="B24" s="11" t="s">
        <v>905</v>
      </c>
      <c r="C24" s="11"/>
      <c r="D24" s="11" t="s">
        <v>1192</v>
      </c>
      <c r="E24" s="19" t="s">
        <v>21</v>
      </c>
      <c r="F24" s="12">
        <v>302521.00840336137</v>
      </c>
      <c r="G24" s="13" t="s">
        <v>1205</v>
      </c>
      <c r="H24" s="27">
        <v>57478.991596638662</v>
      </c>
      <c r="I24" s="14">
        <f t="shared" si="0"/>
        <v>360000</v>
      </c>
      <c r="J24" s="28">
        <v>253613</v>
      </c>
      <c r="K24" s="29">
        <v>0.19</v>
      </c>
      <c r="L24" s="28">
        <f t="shared" si="1"/>
        <v>48186</v>
      </c>
      <c r="M24" s="30">
        <f t="shared" si="2"/>
        <v>301799</v>
      </c>
      <c r="N24" s="28">
        <v>130266.66666666667</v>
      </c>
      <c r="O24" s="29">
        <v>0.19</v>
      </c>
      <c r="P24" s="28">
        <f t="shared" si="3"/>
        <v>24751</v>
      </c>
      <c r="Q24" s="30">
        <f t="shared" si="4"/>
        <v>155018</v>
      </c>
      <c r="R24" s="38">
        <v>215571.42857142858</v>
      </c>
      <c r="S24" s="13">
        <v>0.19</v>
      </c>
      <c r="T24" s="28">
        <f t="shared" si="5"/>
        <v>40959</v>
      </c>
      <c r="U24" s="30">
        <f t="shared" si="6"/>
        <v>256530</v>
      </c>
      <c r="V24" s="12">
        <v>195087.26567550097</v>
      </c>
      <c r="W24" s="13">
        <v>0.19</v>
      </c>
      <c r="X24" s="28">
        <f t="shared" si="7"/>
        <v>37067</v>
      </c>
      <c r="Y24" s="30">
        <f t="shared" si="8"/>
        <v>232154</v>
      </c>
      <c r="Z24" s="38">
        <v>184680</v>
      </c>
      <c r="AA24" s="13">
        <v>0.19</v>
      </c>
      <c r="AB24" s="28">
        <v>43320</v>
      </c>
      <c r="AC24" s="30">
        <f t="shared" si="9"/>
        <v>228000</v>
      </c>
      <c r="AD24" s="54">
        <f t="shared" si="18"/>
        <v>213623.22821949294</v>
      </c>
      <c r="AE24" s="54">
        <f t="shared" si="19"/>
        <v>206538.04240734692</v>
      </c>
      <c r="AF24" s="54">
        <f t="shared" si="20"/>
        <v>205329.34712346477</v>
      </c>
      <c r="AG24" s="54">
        <f t="shared" si="14"/>
        <v>199304.76944790484</v>
      </c>
      <c r="AH24" s="55">
        <f t="shared" si="21"/>
        <v>59389.226926094467</v>
      </c>
      <c r="AI24" s="54">
        <f t="shared" si="15"/>
        <v>199305</v>
      </c>
      <c r="AJ24" s="60">
        <v>0.19</v>
      </c>
      <c r="AK24" s="55">
        <f t="shared" si="16"/>
        <v>37868</v>
      </c>
      <c r="AL24" s="61">
        <f t="shared" si="17"/>
        <v>237173</v>
      </c>
    </row>
    <row r="25" spans="2:38" s="6" customFormat="1">
      <c r="B25" s="11" t="s">
        <v>906</v>
      </c>
      <c r="C25" s="11"/>
      <c r="D25" s="11" t="s">
        <v>1192</v>
      </c>
      <c r="E25" s="19" t="s">
        <v>22</v>
      </c>
      <c r="F25" s="12">
        <v>25210.084033613446</v>
      </c>
      <c r="G25" s="13" t="s">
        <v>1205</v>
      </c>
      <c r="H25" s="27">
        <v>4789.9159663865548</v>
      </c>
      <c r="I25" s="14">
        <f t="shared" si="0"/>
        <v>30000</v>
      </c>
      <c r="J25" s="28">
        <v>14622</v>
      </c>
      <c r="K25" s="29">
        <v>0.19</v>
      </c>
      <c r="L25" s="28">
        <f t="shared" si="1"/>
        <v>2778</v>
      </c>
      <c r="M25" s="30">
        <f t="shared" si="2"/>
        <v>17400</v>
      </c>
      <c r="N25" s="28">
        <v>10933.333333333334</v>
      </c>
      <c r="O25" s="29">
        <v>0.19</v>
      </c>
      <c r="P25" s="28">
        <f t="shared" si="3"/>
        <v>2077</v>
      </c>
      <c r="Q25" s="30">
        <f t="shared" si="4"/>
        <v>13010</v>
      </c>
      <c r="R25" s="38">
        <v>21428.571428571428</v>
      </c>
      <c r="S25" s="13">
        <v>0.19</v>
      </c>
      <c r="T25" s="28">
        <f t="shared" si="5"/>
        <v>4071</v>
      </c>
      <c r="U25" s="30">
        <f t="shared" si="6"/>
        <v>25500</v>
      </c>
      <c r="V25" s="12">
        <v>11506.140917905623</v>
      </c>
      <c r="W25" s="13">
        <v>0.19</v>
      </c>
      <c r="X25" s="28">
        <f t="shared" si="7"/>
        <v>2186</v>
      </c>
      <c r="Y25" s="30">
        <f t="shared" si="8"/>
        <v>13692</v>
      </c>
      <c r="Z25" s="38">
        <v>10935</v>
      </c>
      <c r="AA25" s="13">
        <v>0.19</v>
      </c>
      <c r="AB25" s="28">
        <v>2565</v>
      </c>
      <c r="AC25" s="30">
        <f t="shared" si="9"/>
        <v>13500</v>
      </c>
      <c r="AD25" s="54">
        <f t="shared" si="18"/>
        <v>15772.521618903971</v>
      </c>
      <c r="AE25" s="54">
        <f t="shared" si="19"/>
        <v>14882.614282501863</v>
      </c>
      <c r="AF25" s="54">
        <f t="shared" si="20"/>
        <v>13064.07045895281</v>
      </c>
      <c r="AG25" s="54">
        <f t="shared" si="14"/>
        <v>14132.729787165768</v>
      </c>
      <c r="AH25" s="55">
        <f t="shared" si="21"/>
        <v>6122.1490791871529</v>
      </c>
      <c r="AI25" s="54">
        <f t="shared" si="15"/>
        <v>14133</v>
      </c>
      <c r="AJ25" s="60">
        <v>0.19</v>
      </c>
      <c r="AK25" s="55">
        <f t="shared" si="16"/>
        <v>2685</v>
      </c>
      <c r="AL25" s="61">
        <f t="shared" si="17"/>
        <v>16818</v>
      </c>
    </row>
    <row r="26" spans="2:38" s="6" customFormat="1">
      <c r="B26" s="11" t="s">
        <v>907</v>
      </c>
      <c r="C26" s="11"/>
      <c r="D26" s="11" t="s">
        <v>1192</v>
      </c>
      <c r="E26" s="19" t="s">
        <v>23</v>
      </c>
      <c r="F26" s="12">
        <v>25210.084033613446</v>
      </c>
      <c r="G26" s="13" t="s">
        <v>1205</v>
      </c>
      <c r="H26" s="27">
        <v>4789.9159663865548</v>
      </c>
      <c r="I26" s="14">
        <f t="shared" si="0"/>
        <v>30000</v>
      </c>
      <c r="J26" s="28">
        <v>17479</v>
      </c>
      <c r="K26" s="29">
        <v>0.19</v>
      </c>
      <c r="L26" s="28">
        <f t="shared" si="1"/>
        <v>3321</v>
      </c>
      <c r="M26" s="30">
        <f t="shared" si="2"/>
        <v>20800</v>
      </c>
      <c r="N26" s="28">
        <v>12400</v>
      </c>
      <c r="O26" s="29">
        <v>0.19</v>
      </c>
      <c r="P26" s="28">
        <f t="shared" si="3"/>
        <v>2356</v>
      </c>
      <c r="Q26" s="30">
        <f t="shared" si="4"/>
        <v>14756</v>
      </c>
      <c r="R26" s="38">
        <v>21428.571428571428</v>
      </c>
      <c r="S26" s="13">
        <v>0.19</v>
      </c>
      <c r="T26" s="28">
        <f t="shared" si="5"/>
        <v>4071</v>
      </c>
      <c r="U26" s="30">
        <f t="shared" si="6"/>
        <v>25500</v>
      </c>
      <c r="V26" s="12">
        <v>13445.378151260506</v>
      </c>
      <c r="W26" s="13">
        <v>0.19</v>
      </c>
      <c r="X26" s="28">
        <f t="shared" si="7"/>
        <v>2555</v>
      </c>
      <c r="Y26" s="30">
        <f t="shared" si="8"/>
        <v>16000</v>
      </c>
      <c r="Z26" s="38">
        <v>12757.5</v>
      </c>
      <c r="AA26" s="13">
        <v>0.19</v>
      </c>
      <c r="AB26" s="28">
        <v>2992.5</v>
      </c>
      <c r="AC26" s="30">
        <f t="shared" si="9"/>
        <v>15750</v>
      </c>
      <c r="AD26" s="54">
        <f t="shared" si="18"/>
        <v>17120.088935574229</v>
      </c>
      <c r="AE26" s="54">
        <f t="shared" si="19"/>
        <v>16486.96552061271</v>
      </c>
      <c r="AF26" s="54">
        <f t="shared" si="20"/>
        <v>15462.189075630253</v>
      </c>
      <c r="AG26" s="54">
        <f t="shared" si="14"/>
        <v>15917.21903668593</v>
      </c>
      <c r="AH26" s="55">
        <f t="shared" si="21"/>
        <v>5271.7128214614522</v>
      </c>
      <c r="AI26" s="54">
        <f t="shared" si="15"/>
        <v>15917</v>
      </c>
      <c r="AJ26" s="60">
        <v>0.19</v>
      </c>
      <c r="AK26" s="55">
        <f t="shared" si="16"/>
        <v>3024</v>
      </c>
      <c r="AL26" s="61">
        <f t="shared" si="17"/>
        <v>18941</v>
      </c>
    </row>
    <row r="27" spans="2:38" s="6" customFormat="1">
      <c r="B27" s="11" t="s">
        <v>908</v>
      </c>
      <c r="C27" s="11"/>
      <c r="D27" s="11" t="s">
        <v>1192</v>
      </c>
      <c r="E27" s="19" t="s">
        <v>24</v>
      </c>
      <c r="F27" s="12">
        <v>189075.63025210085</v>
      </c>
      <c r="G27" s="13" t="s">
        <v>1205</v>
      </c>
      <c r="H27" s="27">
        <v>35924.36974789916</v>
      </c>
      <c r="I27" s="14">
        <f t="shared" si="0"/>
        <v>225000</v>
      </c>
      <c r="J27" s="28">
        <v>36807</v>
      </c>
      <c r="K27" s="29">
        <v>0.19</v>
      </c>
      <c r="L27" s="28">
        <f t="shared" si="1"/>
        <v>6993</v>
      </c>
      <c r="M27" s="30">
        <f t="shared" si="2"/>
        <v>43800</v>
      </c>
      <c r="N27" s="28">
        <v>19333.333333333332</v>
      </c>
      <c r="O27" s="29">
        <v>0.19</v>
      </c>
      <c r="P27" s="28">
        <f t="shared" si="3"/>
        <v>3673</v>
      </c>
      <c r="Q27" s="30">
        <f t="shared" si="4"/>
        <v>23006</v>
      </c>
      <c r="R27" s="38">
        <v>5071.4285714285716</v>
      </c>
      <c r="S27" s="13">
        <v>0.19</v>
      </c>
      <c r="T27" s="28">
        <f t="shared" si="5"/>
        <v>964</v>
      </c>
      <c r="U27" s="30">
        <f t="shared" si="6"/>
        <v>6035</v>
      </c>
      <c r="V27" s="12">
        <v>28312.863606981253</v>
      </c>
      <c r="W27" s="13">
        <v>0.19</v>
      </c>
      <c r="X27" s="28">
        <f t="shared" si="7"/>
        <v>5379</v>
      </c>
      <c r="Y27" s="30">
        <f t="shared" si="8"/>
        <v>33692</v>
      </c>
      <c r="Z27" s="38">
        <v>4252.5</v>
      </c>
      <c r="AA27" s="13">
        <v>0.19</v>
      </c>
      <c r="AB27" s="28">
        <v>997.5</v>
      </c>
      <c r="AC27" s="30">
        <f t="shared" si="9"/>
        <v>5250</v>
      </c>
      <c r="AD27" s="54">
        <f t="shared" si="18"/>
        <v>47142.125960640667</v>
      </c>
      <c r="AE27" s="54">
        <f t="shared" si="19"/>
        <v>20849.958336435277</v>
      </c>
      <c r="AF27" s="54">
        <f t="shared" si="20"/>
        <v>23823.098470157292</v>
      </c>
      <c r="AG27" s="54">
        <f t="shared" si="14"/>
        <v>10872.710899439287</v>
      </c>
      <c r="AH27" s="55">
        <f t="shared" si="21"/>
        <v>70695.499334973356</v>
      </c>
      <c r="AI27" s="54">
        <f t="shared" si="15"/>
        <v>10873</v>
      </c>
      <c r="AJ27" s="60">
        <v>0.19</v>
      </c>
      <c r="AK27" s="55">
        <f t="shared" si="16"/>
        <v>2066</v>
      </c>
      <c r="AL27" s="61">
        <f t="shared" si="17"/>
        <v>12939</v>
      </c>
    </row>
    <row r="28" spans="2:38" s="6" customFormat="1">
      <c r="B28" s="11" t="s">
        <v>909</v>
      </c>
      <c r="C28" s="11"/>
      <c r="D28" s="11" t="s">
        <v>1192</v>
      </c>
      <c r="E28" s="19" t="s">
        <v>25</v>
      </c>
      <c r="F28" s="12">
        <v>5042.0168067226896</v>
      </c>
      <c r="G28" s="13" t="s">
        <v>1205</v>
      </c>
      <c r="H28" s="27">
        <v>957.98319327731099</v>
      </c>
      <c r="I28" s="14">
        <f t="shared" si="0"/>
        <v>6000</v>
      </c>
      <c r="J28" s="28">
        <v>400</v>
      </c>
      <c r="K28" s="29">
        <v>0.19</v>
      </c>
      <c r="L28" s="28">
        <f t="shared" si="1"/>
        <v>76</v>
      </c>
      <c r="M28" s="30">
        <f t="shared" si="2"/>
        <v>476</v>
      </c>
      <c r="N28" s="28">
        <v>0</v>
      </c>
      <c r="O28" s="29">
        <v>0.19</v>
      </c>
      <c r="P28" s="28">
        <f t="shared" si="3"/>
        <v>0</v>
      </c>
      <c r="Q28" s="30">
        <f t="shared" si="4"/>
        <v>0</v>
      </c>
      <c r="R28" s="38">
        <v>50</v>
      </c>
      <c r="S28" s="13">
        <v>0.19</v>
      </c>
      <c r="T28" s="28">
        <f t="shared" si="5"/>
        <v>10</v>
      </c>
      <c r="U28" s="30">
        <f t="shared" si="6"/>
        <v>60</v>
      </c>
      <c r="V28" s="12">
        <v>258.56496444731738</v>
      </c>
      <c r="W28" s="13">
        <v>0.19</v>
      </c>
      <c r="X28" s="28">
        <f t="shared" si="7"/>
        <v>49</v>
      </c>
      <c r="Y28" s="30">
        <f t="shared" si="8"/>
        <v>308</v>
      </c>
      <c r="Z28" s="38">
        <v>243</v>
      </c>
      <c r="AA28" s="13">
        <v>0.19</v>
      </c>
      <c r="AB28" s="28">
        <v>57</v>
      </c>
      <c r="AC28" s="30">
        <f t="shared" si="9"/>
        <v>300</v>
      </c>
      <c r="AD28" s="54">
        <f>AVERAGE(Z28,V28,R28,J28,F28)</f>
        <v>1198.7163542340015</v>
      </c>
      <c r="AE28" s="54">
        <f>GEOMEAN(Z28,V28,R28,J28,F28)</f>
        <v>363.38085896658174</v>
      </c>
      <c r="AF28" s="54">
        <f>MEDIAN(Z28,V28,R28,J28,F28)</f>
        <v>258.56496444731738</v>
      </c>
      <c r="AG28" s="54">
        <f>HARMEAN(Z28,V28,R28,J28,F28)</f>
        <v>162.96699180705247</v>
      </c>
      <c r="AH28" s="55">
        <f>STDEVA(Z28,V28,R28,J28,F28)</f>
        <v>2152.0765454888815</v>
      </c>
      <c r="AI28" s="54">
        <f t="shared" si="15"/>
        <v>163</v>
      </c>
      <c r="AJ28" s="60">
        <v>0.19</v>
      </c>
      <c r="AK28" s="55">
        <f t="shared" si="16"/>
        <v>31</v>
      </c>
      <c r="AL28" s="61">
        <f t="shared" si="17"/>
        <v>194</v>
      </c>
    </row>
    <row r="29" spans="2:38" s="6" customFormat="1">
      <c r="B29" s="11" t="s">
        <v>910</v>
      </c>
      <c r="C29" s="11"/>
      <c r="D29" s="11" t="s">
        <v>1192</v>
      </c>
      <c r="E29" s="19" t="s">
        <v>26</v>
      </c>
      <c r="F29" s="12">
        <v>50420.168067226892</v>
      </c>
      <c r="G29" s="13" t="s">
        <v>1205</v>
      </c>
      <c r="H29" s="27">
        <v>9579.8319327731097</v>
      </c>
      <c r="I29" s="14">
        <f t="shared" si="0"/>
        <v>60000</v>
      </c>
      <c r="J29" s="28">
        <v>109076</v>
      </c>
      <c r="K29" s="29">
        <v>0.19</v>
      </c>
      <c r="L29" s="28">
        <f t="shared" si="1"/>
        <v>20724</v>
      </c>
      <c r="M29" s="30">
        <f t="shared" si="2"/>
        <v>129800</v>
      </c>
      <c r="N29" s="28">
        <v>60666.666666666664</v>
      </c>
      <c r="O29" s="29">
        <v>0.19</v>
      </c>
      <c r="P29" s="28">
        <f t="shared" si="3"/>
        <v>11527</v>
      </c>
      <c r="Q29" s="30">
        <f t="shared" si="4"/>
        <v>72194</v>
      </c>
      <c r="R29" s="38">
        <v>92714.285714285725</v>
      </c>
      <c r="S29" s="13">
        <v>0.19</v>
      </c>
      <c r="T29" s="28">
        <f t="shared" si="5"/>
        <v>17616</v>
      </c>
      <c r="U29" s="30">
        <f t="shared" si="6"/>
        <v>110330</v>
      </c>
      <c r="V29" s="12">
        <v>83904.330963154498</v>
      </c>
      <c r="W29" s="13">
        <v>0.19</v>
      </c>
      <c r="X29" s="28">
        <f t="shared" si="7"/>
        <v>15942</v>
      </c>
      <c r="Y29" s="30">
        <f t="shared" si="8"/>
        <v>99846</v>
      </c>
      <c r="Z29" s="38">
        <v>85050</v>
      </c>
      <c r="AA29" s="13">
        <v>0.19</v>
      </c>
      <c r="AB29" s="28">
        <v>19950</v>
      </c>
      <c r="AC29" s="30">
        <f t="shared" si="9"/>
        <v>105000</v>
      </c>
      <c r="AD29" s="54">
        <f t="shared" ref="AD29:AD54" si="22">AVERAGE(Z29,V29,R29,N29,J29,F29)</f>
        <v>80305.241901888963</v>
      </c>
      <c r="AE29" s="54">
        <f t="shared" ref="AE29:AE54" si="23">GEOMEAN(Z29,V29,R29,N29,J29,F29)</f>
        <v>77740.649223753862</v>
      </c>
      <c r="AF29" s="54">
        <f t="shared" ref="AF29:AF54" si="24">MEDIAN(Z29,V29,R29,N29,J29,F29)</f>
        <v>84477.165481577249</v>
      </c>
      <c r="AG29" s="54">
        <f t="shared" si="14"/>
        <v>75049.984026135469</v>
      </c>
      <c r="AH29" s="55">
        <f t="shared" ref="AH29:AH54" si="25">STDEVA(Z29,V29,R29,N29,J29,F29)</f>
        <v>21428.944615781718</v>
      </c>
      <c r="AI29" s="54">
        <f t="shared" si="15"/>
        <v>75050</v>
      </c>
      <c r="AJ29" s="60">
        <v>0.19</v>
      </c>
      <c r="AK29" s="55">
        <f t="shared" si="16"/>
        <v>14260</v>
      </c>
      <c r="AL29" s="61">
        <f t="shared" si="17"/>
        <v>89310</v>
      </c>
    </row>
    <row r="30" spans="2:38" s="6" customFormat="1">
      <c r="B30" s="11" t="s">
        <v>911</v>
      </c>
      <c r="C30" s="11"/>
      <c r="D30" s="11" t="s">
        <v>1192</v>
      </c>
      <c r="E30" s="19" t="s">
        <v>27</v>
      </c>
      <c r="F30" s="12">
        <v>30252.100840336137</v>
      </c>
      <c r="G30" s="13" t="s">
        <v>1205</v>
      </c>
      <c r="H30" s="27">
        <v>5747.8991596638662</v>
      </c>
      <c r="I30" s="14">
        <f t="shared" si="0"/>
        <v>36000</v>
      </c>
      <c r="J30" s="28">
        <v>41849</v>
      </c>
      <c r="K30" s="29">
        <v>0.19</v>
      </c>
      <c r="L30" s="28">
        <f t="shared" si="1"/>
        <v>7951</v>
      </c>
      <c r="M30" s="30">
        <f t="shared" si="2"/>
        <v>49800</v>
      </c>
      <c r="N30" s="28">
        <v>11333.333333333334</v>
      </c>
      <c r="O30" s="29">
        <v>0.19</v>
      </c>
      <c r="P30" s="28">
        <f t="shared" si="3"/>
        <v>2153</v>
      </c>
      <c r="Q30" s="30">
        <f t="shared" si="4"/>
        <v>13486</v>
      </c>
      <c r="R30" s="38">
        <v>35571.428571428572</v>
      </c>
      <c r="S30" s="13">
        <v>0.19</v>
      </c>
      <c r="T30" s="28">
        <f t="shared" si="5"/>
        <v>6759</v>
      </c>
      <c r="U30" s="30">
        <f t="shared" si="6"/>
        <v>42330</v>
      </c>
      <c r="V30" s="12">
        <v>32191.338073691015</v>
      </c>
      <c r="W30" s="13">
        <v>0.19</v>
      </c>
      <c r="X30" s="28">
        <f t="shared" si="7"/>
        <v>6116</v>
      </c>
      <c r="Y30" s="30">
        <f t="shared" si="8"/>
        <v>38307</v>
      </c>
      <c r="Z30" s="38">
        <v>30375</v>
      </c>
      <c r="AA30" s="13">
        <v>0.19</v>
      </c>
      <c r="AB30" s="28">
        <v>7125</v>
      </c>
      <c r="AC30" s="30">
        <f t="shared" si="9"/>
        <v>37500</v>
      </c>
      <c r="AD30" s="54">
        <f t="shared" si="22"/>
        <v>30262.033469798174</v>
      </c>
      <c r="AE30" s="54">
        <f t="shared" si="23"/>
        <v>28163.879977663852</v>
      </c>
      <c r="AF30" s="54">
        <f t="shared" si="24"/>
        <v>31283.169036845509</v>
      </c>
      <c r="AG30" s="54">
        <f t="shared" si="14"/>
        <v>25286.069652196489</v>
      </c>
      <c r="AH30" s="55">
        <f t="shared" si="25"/>
        <v>10241.85759442217</v>
      </c>
      <c r="AI30" s="54">
        <f t="shared" si="15"/>
        <v>25286</v>
      </c>
      <c r="AJ30" s="60">
        <v>0.19</v>
      </c>
      <c r="AK30" s="55">
        <f t="shared" si="16"/>
        <v>4804</v>
      </c>
      <c r="AL30" s="61">
        <f t="shared" si="17"/>
        <v>30090</v>
      </c>
    </row>
    <row r="31" spans="2:38" s="6" customFormat="1">
      <c r="B31" s="11" t="s">
        <v>912</v>
      </c>
      <c r="C31" s="11"/>
      <c r="D31" s="11" t="s">
        <v>1192</v>
      </c>
      <c r="E31" s="19" t="s">
        <v>28</v>
      </c>
      <c r="F31" s="12">
        <v>151260.50420168068</v>
      </c>
      <c r="G31" s="13" t="s">
        <v>1205</v>
      </c>
      <c r="H31" s="27">
        <v>28739.495798319331</v>
      </c>
      <c r="I31" s="14">
        <f t="shared" si="0"/>
        <v>180000</v>
      </c>
      <c r="J31" s="28">
        <v>90588</v>
      </c>
      <c r="K31" s="29">
        <v>0.19</v>
      </c>
      <c r="L31" s="28">
        <f t="shared" si="1"/>
        <v>17212</v>
      </c>
      <c r="M31" s="30">
        <f t="shared" si="2"/>
        <v>107800</v>
      </c>
      <c r="N31" s="28">
        <v>48800</v>
      </c>
      <c r="O31" s="29">
        <v>0.19</v>
      </c>
      <c r="P31" s="28">
        <f t="shared" si="3"/>
        <v>9272</v>
      </c>
      <c r="Q31" s="30">
        <f t="shared" si="4"/>
        <v>58072</v>
      </c>
      <c r="R31" s="38">
        <v>77000</v>
      </c>
      <c r="S31" s="13">
        <v>0.19</v>
      </c>
      <c r="T31" s="28">
        <f t="shared" si="5"/>
        <v>14630</v>
      </c>
      <c r="U31" s="30">
        <f t="shared" si="6"/>
        <v>91630</v>
      </c>
      <c r="V31" s="12">
        <v>69683.257918552044</v>
      </c>
      <c r="W31" s="13">
        <v>0.19</v>
      </c>
      <c r="X31" s="28">
        <f t="shared" si="7"/>
        <v>13240</v>
      </c>
      <c r="Y31" s="30">
        <f t="shared" si="8"/>
        <v>82923</v>
      </c>
      <c r="Z31" s="38">
        <v>66825</v>
      </c>
      <c r="AA31" s="13">
        <v>0.19</v>
      </c>
      <c r="AB31" s="28">
        <v>15675</v>
      </c>
      <c r="AC31" s="30">
        <f t="shared" si="9"/>
        <v>82500</v>
      </c>
      <c r="AD31" s="54">
        <f t="shared" si="22"/>
        <v>84026.127020038781</v>
      </c>
      <c r="AE31" s="54">
        <f t="shared" si="23"/>
        <v>78818.656796905707</v>
      </c>
      <c r="AF31" s="54">
        <f t="shared" si="24"/>
        <v>73341.628959276015</v>
      </c>
      <c r="AG31" s="54">
        <f t="shared" si="14"/>
        <v>74586.023470966393</v>
      </c>
      <c r="AH31" s="55">
        <f t="shared" si="25"/>
        <v>35652.104573402015</v>
      </c>
      <c r="AI31" s="54">
        <f t="shared" si="15"/>
        <v>74586</v>
      </c>
      <c r="AJ31" s="60">
        <v>0.19</v>
      </c>
      <c r="AK31" s="55">
        <f t="shared" si="16"/>
        <v>14171</v>
      </c>
      <c r="AL31" s="61">
        <f t="shared" si="17"/>
        <v>88757</v>
      </c>
    </row>
    <row r="32" spans="2:38" s="6" customFormat="1">
      <c r="B32" s="11" t="s">
        <v>913</v>
      </c>
      <c r="C32" s="11"/>
      <c r="D32" s="11" t="s">
        <v>1192</v>
      </c>
      <c r="E32" s="19" t="s">
        <v>29</v>
      </c>
      <c r="F32" s="12">
        <v>25210.084033613446</v>
      </c>
      <c r="G32" s="13" t="s">
        <v>1205</v>
      </c>
      <c r="H32" s="27">
        <v>4789.9159663865548</v>
      </c>
      <c r="I32" s="14">
        <f t="shared" si="0"/>
        <v>30000</v>
      </c>
      <c r="J32" s="28">
        <v>14958</v>
      </c>
      <c r="K32" s="29">
        <v>0.19</v>
      </c>
      <c r="L32" s="28">
        <f t="shared" si="1"/>
        <v>2842</v>
      </c>
      <c r="M32" s="30">
        <f t="shared" si="2"/>
        <v>17800</v>
      </c>
      <c r="N32" s="28">
        <v>8666.6666666666661</v>
      </c>
      <c r="O32" s="29">
        <v>0.19</v>
      </c>
      <c r="P32" s="28">
        <f t="shared" si="3"/>
        <v>1647</v>
      </c>
      <c r="Q32" s="30">
        <f t="shared" si="4"/>
        <v>10314</v>
      </c>
      <c r="R32" s="38">
        <v>8857.1428571428569</v>
      </c>
      <c r="S32" s="13">
        <v>0.19</v>
      </c>
      <c r="T32" s="28">
        <f t="shared" si="5"/>
        <v>1683</v>
      </c>
      <c r="U32" s="30">
        <f t="shared" si="6"/>
        <v>10540</v>
      </c>
      <c r="V32" s="12">
        <v>11506.140917905623</v>
      </c>
      <c r="W32" s="13">
        <v>0.19</v>
      </c>
      <c r="X32" s="28">
        <f t="shared" si="7"/>
        <v>2186</v>
      </c>
      <c r="Y32" s="30">
        <f t="shared" si="8"/>
        <v>13692</v>
      </c>
      <c r="Z32" s="38">
        <v>10935</v>
      </c>
      <c r="AA32" s="13">
        <v>0.19</v>
      </c>
      <c r="AB32" s="28">
        <v>2565</v>
      </c>
      <c r="AC32" s="30">
        <f t="shared" si="9"/>
        <v>13500</v>
      </c>
      <c r="AD32" s="54">
        <f t="shared" si="22"/>
        <v>13355.505745888098</v>
      </c>
      <c r="AE32" s="54">
        <f t="shared" si="23"/>
        <v>12403.864313505981</v>
      </c>
      <c r="AF32" s="54">
        <f t="shared" si="24"/>
        <v>11220.57045895281</v>
      </c>
      <c r="AG32" s="54">
        <f t="shared" si="14"/>
        <v>11692.078545367396</v>
      </c>
      <c r="AH32" s="55">
        <f t="shared" si="25"/>
        <v>6238.5654302379744</v>
      </c>
      <c r="AI32" s="54">
        <f t="shared" si="15"/>
        <v>11692</v>
      </c>
      <c r="AJ32" s="60">
        <v>0.19</v>
      </c>
      <c r="AK32" s="55">
        <f t="shared" si="16"/>
        <v>2221</v>
      </c>
      <c r="AL32" s="61">
        <f t="shared" si="17"/>
        <v>13913</v>
      </c>
    </row>
    <row r="33" spans="2:38" s="6" customFormat="1">
      <c r="B33" s="11" t="s">
        <v>914</v>
      </c>
      <c r="C33" s="11"/>
      <c r="D33" s="11" t="s">
        <v>1192</v>
      </c>
      <c r="E33" s="19" t="s">
        <v>30</v>
      </c>
      <c r="F33" s="12">
        <v>50420.168067226892</v>
      </c>
      <c r="G33" s="13" t="s">
        <v>1205</v>
      </c>
      <c r="H33" s="27">
        <v>9579.8319327731097</v>
      </c>
      <c r="I33" s="14">
        <f t="shared" si="0"/>
        <v>60000</v>
      </c>
      <c r="J33" s="28">
        <v>6100</v>
      </c>
      <c r="K33" s="29">
        <v>0.19</v>
      </c>
      <c r="L33" s="28">
        <f t="shared" si="1"/>
        <v>1159</v>
      </c>
      <c r="M33" s="30">
        <f t="shared" si="2"/>
        <v>7259</v>
      </c>
      <c r="N33" s="28">
        <v>3466.6666666666665</v>
      </c>
      <c r="O33" s="29">
        <v>0.19</v>
      </c>
      <c r="P33" s="28">
        <f t="shared" si="3"/>
        <v>659</v>
      </c>
      <c r="Q33" s="30">
        <f t="shared" si="4"/>
        <v>4126</v>
      </c>
      <c r="R33" s="38">
        <v>4357.1428571428578</v>
      </c>
      <c r="S33" s="13">
        <v>0.19</v>
      </c>
      <c r="T33" s="28">
        <f t="shared" si="5"/>
        <v>828</v>
      </c>
      <c r="U33" s="30">
        <f t="shared" si="6"/>
        <v>5185</v>
      </c>
      <c r="V33" s="12">
        <v>4007.7569489334201</v>
      </c>
      <c r="W33" s="13">
        <v>0.19</v>
      </c>
      <c r="X33" s="28">
        <f t="shared" si="7"/>
        <v>761</v>
      </c>
      <c r="Y33" s="30">
        <f t="shared" si="8"/>
        <v>4769</v>
      </c>
      <c r="Z33" s="38">
        <v>3766.5</v>
      </c>
      <c r="AA33" s="13">
        <v>0.19</v>
      </c>
      <c r="AB33" s="28">
        <v>883.5</v>
      </c>
      <c r="AC33" s="30">
        <f t="shared" si="9"/>
        <v>4650</v>
      </c>
      <c r="AD33" s="54">
        <f t="shared" si="22"/>
        <v>12019.70575666164</v>
      </c>
      <c r="AE33" s="54">
        <f t="shared" si="23"/>
        <v>6421.6686473218078</v>
      </c>
      <c r="AF33" s="54">
        <f t="shared" si="24"/>
        <v>4182.4499030381394</v>
      </c>
      <c r="AG33" s="54">
        <f t="shared" si="14"/>
        <v>4931.1605987743742</v>
      </c>
      <c r="AH33" s="55">
        <f t="shared" si="25"/>
        <v>18835.150643061548</v>
      </c>
      <c r="AI33" s="54">
        <f t="shared" si="15"/>
        <v>4931</v>
      </c>
      <c r="AJ33" s="60">
        <v>0.19</v>
      </c>
      <c r="AK33" s="55">
        <f t="shared" si="16"/>
        <v>937</v>
      </c>
      <c r="AL33" s="61">
        <f t="shared" si="17"/>
        <v>5868</v>
      </c>
    </row>
    <row r="34" spans="2:38" s="6" customFormat="1">
      <c r="B34" s="11" t="s">
        <v>915</v>
      </c>
      <c r="C34" s="11"/>
      <c r="D34" s="11" t="s">
        <v>1192</v>
      </c>
      <c r="E34" s="19" t="s">
        <v>31</v>
      </c>
      <c r="F34" s="12">
        <v>37815.126050420171</v>
      </c>
      <c r="G34" s="13" t="s">
        <v>1205</v>
      </c>
      <c r="H34" s="27">
        <v>7184.8739495798327</v>
      </c>
      <c r="I34" s="14">
        <f t="shared" si="0"/>
        <v>45000</v>
      </c>
      <c r="J34" s="28">
        <v>26659</v>
      </c>
      <c r="K34" s="29">
        <v>0.19</v>
      </c>
      <c r="L34" s="28">
        <f t="shared" si="1"/>
        <v>5065</v>
      </c>
      <c r="M34" s="30">
        <f t="shared" si="2"/>
        <v>31724</v>
      </c>
      <c r="N34" s="28">
        <v>14400</v>
      </c>
      <c r="O34" s="29">
        <v>0.19</v>
      </c>
      <c r="P34" s="28">
        <f t="shared" si="3"/>
        <v>2736</v>
      </c>
      <c r="Q34" s="30">
        <f t="shared" si="4"/>
        <v>17136</v>
      </c>
      <c r="R34" s="38">
        <v>22660</v>
      </c>
      <c r="S34" s="13">
        <v>0.19</v>
      </c>
      <c r="T34" s="28">
        <f t="shared" si="5"/>
        <v>4305</v>
      </c>
      <c r="U34" s="30">
        <f t="shared" si="6"/>
        <v>26965</v>
      </c>
      <c r="V34" s="12">
        <v>20555.914673561732</v>
      </c>
      <c r="W34" s="13">
        <v>0.19</v>
      </c>
      <c r="X34" s="28">
        <f t="shared" si="7"/>
        <v>3906</v>
      </c>
      <c r="Y34" s="30">
        <f t="shared" si="8"/>
        <v>24462</v>
      </c>
      <c r="Z34" s="38">
        <v>19318.5</v>
      </c>
      <c r="AA34" s="13">
        <v>0.19</v>
      </c>
      <c r="AB34" s="28">
        <v>4531.5</v>
      </c>
      <c r="AC34" s="30">
        <f t="shared" si="9"/>
        <v>23850</v>
      </c>
      <c r="AD34" s="54">
        <f t="shared" si="22"/>
        <v>23568.090120663648</v>
      </c>
      <c r="AE34" s="54">
        <f t="shared" si="23"/>
        <v>22525.460013047479</v>
      </c>
      <c r="AF34" s="54">
        <f t="shared" si="24"/>
        <v>21607.957336780866</v>
      </c>
      <c r="AG34" s="54">
        <f t="shared" si="14"/>
        <v>21587.241358028648</v>
      </c>
      <c r="AH34" s="55">
        <f t="shared" si="25"/>
        <v>8056.5808865991876</v>
      </c>
      <c r="AI34" s="54">
        <f t="shared" si="15"/>
        <v>21587</v>
      </c>
      <c r="AJ34" s="60">
        <v>0.19</v>
      </c>
      <c r="AK34" s="55">
        <f t="shared" si="16"/>
        <v>4102</v>
      </c>
      <c r="AL34" s="61">
        <f t="shared" si="17"/>
        <v>25689</v>
      </c>
    </row>
    <row r="35" spans="2:38" s="6" customFormat="1">
      <c r="B35" s="11" t="s">
        <v>916</v>
      </c>
      <c r="C35" s="11"/>
      <c r="D35" s="11" t="s">
        <v>1192</v>
      </c>
      <c r="E35" s="19" t="s">
        <v>32</v>
      </c>
      <c r="F35" s="12">
        <v>37815.126050420171</v>
      </c>
      <c r="G35" s="13" t="s">
        <v>1205</v>
      </c>
      <c r="H35" s="27">
        <v>7184.8739495798327</v>
      </c>
      <c r="I35" s="14">
        <f t="shared" si="0"/>
        <v>45000</v>
      </c>
      <c r="J35" s="28">
        <v>2321</v>
      </c>
      <c r="K35" s="29">
        <v>0.19</v>
      </c>
      <c r="L35" s="28">
        <f t="shared" si="1"/>
        <v>441</v>
      </c>
      <c r="M35" s="30">
        <f t="shared" si="2"/>
        <v>2762</v>
      </c>
      <c r="N35" s="28">
        <v>1600</v>
      </c>
      <c r="O35" s="29">
        <v>0.19</v>
      </c>
      <c r="P35" s="28">
        <f t="shared" si="3"/>
        <v>304</v>
      </c>
      <c r="Q35" s="30">
        <f t="shared" si="4"/>
        <v>1904</v>
      </c>
      <c r="R35" s="38">
        <v>1972.8571428571431</v>
      </c>
      <c r="S35" s="13">
        <v>0.19</v>
      </c>
      <c r="T35" s="28">
        <f t="shared" si="5"/>
        <v>375</v>
      </c>
      <c r="U35" s="30">
        <f t="shared" si="6"/>
        <v>2348</v>
      </c>
      <c r="V35" s="12">
        <v>1564.3180349062702</v>
      </c>
      <c r="W35" s="13">
        <v>0.19</v>
      </c>
      <c r="X35" s="28">
        <f t="shared" si="7"/>
        <v>297</v>
      </c>
      <c r="Y35" s="30">
        <f t="shared" si="8"/>
        <v>1861</v>
      </c>
      <c r="Z35" s="38">
        <v>1579.5</v>
      </c>
      <c r="AA35" s="13">
        <v>0.19</v>
      </c>
      <c r="AB35" s="28">
        <v>370.5</v>
      </c>
      <c r="AC35" s="30">
        <f t="shared" si="9"/>
        <v>1950</v>
      </c>
      <c r="AD35" s="54">
        <f t="shared" si="22"/>
        <v>7808.8002046972642</v>
      </c>
      <c r="AE35" s="54">
        <f t="shared" si="23"/>
        <v>2968.7035565374581</v>
      </c>
      <c r="AF35" s="54">
        <f t="shared" si="24"/>
        <v>1786.4285714285716</v>
      </c>
      <c r="AG35" s="54">
        <f t="shared" si="14"/>
        <v>2096.7728960855761</v>
      </c>
      <c r="AH35" s="55">
        <f t="shared" si="25"/>
        <v>14703.065747376235</v>
      </c>
      <c r="AI35" s="54">
        <f t="shared" si="15"/>
        <v>2097</v>
      </c>
      <c r="AJ35" s="60">
        <v>0.19</v>
      </c>
      <c r="AK35" s="55">
        <f t="shared" si="16"/>
        <v>398</v>
      </c>
      <c r="AL35" s="61">
        <f t="shared" si="17"/>
        <v>2495</v>
      </c>
    </row>
    <row r="36" spans="2:38" s="6" customFormat="1">
      <c r="B36" s="11" t="s">
        <v>917</v>
      </c>
      <c r="C36" s="11"/>
      <c r="D36" s="11" t="s">
        <v>1192</v>
      </c>
      <c r="E36" s="19" t="s">
        <v>33</v>
      </c>
      <c r="F36" s="12">
        <v>63025.210084033613</v>
      </c>
      <c r="G36" s="13" t="s">
        <v>1205</v>
      </c>
      <c r="H36" s="27">
        <v>11974.789915966387</v>
      </c>
      <c r="I36" s="14">
        <f t="shared" si="0"/>
        <v>75000</v>
      </c>
      <c r="J36" s="28">
        <v>7452</v>
      </c>
      <c r="K36" s="29">
        <v>0.19</v>
      </c>
      <c r="L36" s="28">
        <f t="shared" si="1"/>
        <v>1416</v>
      </c>
      <c r="M36" s="30">
        <f t="shared" si="2"/>
        <v>8868</v>
      </c>
      <c r="N36" s="28">
        <v>3733.3333333333335</v>
      </c>
      <c r="O36" s="29">
        <v>0.19</v>
      </c>
      <c r="P36" s="28">
        <f t="shared" si="3"/>
        <v>709</v>
      </c>
      <c r="Q36" s="30">
        <f t="shared" si="4"/>
        <v>4442</v>
      </c>
      <c r="R36" s="38">
        <v>6334.2857142857147</v>
      </c>
      <c r="S36" s="13">
        <v>0.19</v>
      </c>
      <c r="T36" s="28">
        <f t="shared" si="5"/>
        <v>1204</v>
      </c>
      <c r="U36" s="30">
        <f t="shared" si="6"/>
        <v>7538</v>
      </c>
      <c r="V36" s="12">
        <v>4524.8868778280548</v>
      </c>
      <c r="W36" s="13">
        <v>0.19</v>
      </c>
      <c r="X36" s="28">
        <f t="shared" si="7"/>
        <v>860</v>
      </c>
      <c r="Y36" s="30">
        <f t="shared" si="8"/>
        <v>5385</v>
      </c>
      <c r="Z36" s="38">
        <v>7047</v>
      </c>
      <c r="AA36" s="13">
        <v>0.19</v>
      </c>
      <c r="AB36" s="28">
        <v>1653</v>
      </c>
      <c r="AC36" s="30">
        <f t="shared" si="9"/>
        <v>8700</v>
      </c>
      <c r="AD36" s="54">
        <f t="shared" si="22"/>
        <v>15352.78600158012</v>
      </c>
      <c r="AE36" s="54">
        <f t="shared" si="23"/>
        <v>8411.347855095999</v>
      </c>
      <c r="AF36" s="54">
        <f t="shared" si="24"/>
        <v>6690.6428571428569</v>
      </c>
      <c r="AG36" s="54">
        <f t="shared" si="14"/>
        <v>6391.8775360561094</v>
      </c>
      <c r="AH36" s="55">
        <f t="shared" si="25"/>
        <v>23399.388648508782</v>
      </c>
      <c r="AI36" s="54">
        <f t="shared" si="15"/>
        <v>6392</v>
      </c>
      <c r="AJ36" s="60">
        <v>0.19</v>
      </c>
      <c r="AK36" s="55">
        <f t="shared" si="16"/>
        <v>1214</v>
      </c>
      <c r="AL36" s="61">
        <f t="shared" si="17"/>
        <v>7606</v>
      </c>
    </row>
    <row r="37" spans="2:38" s="6" customFormat="1">
      <c r="B37" s="11" t="s">
        <v>918</v>
      </c>
      <c r="C37" s="11"/>
      <c r="D37" s="11" t="s">
        <v>1192</v>
      </c>
      <c r="E37" s="19" t="s">
        <v>34</v>
      </c>
      <c r="F37" s="12">
        <v>75630.252100840342</v>
      </c>
      <c r="G37" s="13" t="s">
        <v>1205</v>
      </c>
      <c r="H37" s="27">
        <v>14369.747899159665</v>
      </c>
      <c r="I37" s="14">
        <f t="shared" si="0"/>
        <v>90000</v>
      </c>
      <c r="J37" s="28">
        <v>95630</v>
      </c>
      <c r="K37" s="29">
        <v>0.19</v>
      </c>
      <c r="L37" s="28">
        <f t="shared" si="1"/>
        <v>18170</v>
      </c>
      <c r="M37" s="30">
        <f t="shared" si="2"/>
        <v>113800</v>
      </c>
      <c r="N37" s="28">
        <v>12666.666666666666</v>
      </c>
      <c r="O37" s="29">
        <v>0.19</v>
      </c>
      <c r="P37" s="28">
        <f t="shared" si="3"/>
        <v>2407</v>
      </c>
      <c r="Q37" s="30">
        <f t="shared" si="4"/>
        <v>15074</v>
      </c>
      <c r="R37" s="38">
        <v>60857.142857142855</v>
      </c>
      <c r="S37" s="13">
        <v>0.19</v>
      </c>
      <c r="T37" s="28">
        <f t="shared" si="5"/>
        <v>11563</v>
      </c>
      <c r="U37" s="30">
        <f t="shared" si="6"/>
        <v>72420</v>
      </c>
      <c r="V37" s="12">
        <v>41241.111829347123</v>
      </c>
      <c r="W37" s="13">
        <v>0.19</v>
      </c>
      <c r="X37" s="28">
        <f t="shared" si="7"/>
        <v>7836</v>
      </c>
      <c r="Y37" s="30">
        <f t="shared" si="8"/>
        <v>49077</v>
      </c>
      <c r="Z37" s="38">
        <v>32805</v>
      </c>
      <c r="AA37" s="13">
        <v>0.19</v>
      </c>
      <c r="AB37" s="28">
        <v>7695</v>
      </c>
      <c r="AC37" s="30">
        <f t="shared" si="9"/>
        <v>40500</v>
      </c>
      <c r="AD37" s="54">
        <f t="shared" si="22"/>
        <v>53138.362242332834</v>
      </c>
      <c r="AE37" s="54">
        <f t="shared" si="23"/>
        <v>44284.90003283658</v>
      </c>
      <c r="AF37" s="54">
        <f t="shared" si="24"/>
        <v>51049.127343244989</v>
      </c>
      <c r="AG37" s="54">
        <f t="shared" si="14"/>
        <v>34524.566669686348</v>
      </c>
      <c r="AH37" s="55">
        <f t="shared" si="25"/>
        <v>30212.422256920141</v>
      </c>
      <c r="AI37" s="54">
        <f t="shared" si="15"/>
        <v>34525</v>
      </c>
      <c r="AJ37" s="60">
        <v>0.19</v>
      </c>
      <c r="AK37" s="55">
        <f t="shared" si="16"/>
        <v>6560</v>
      </c>
      <c r="AL37" s="61">
        <f t="shared" si="17"/>
        <v>41085</v>
      </c>
    </row>
    <row r="38" spans="2:38" s="6" customFormat="1">
      <c r="B38" s="11" t="s">
        <v>919</v>
      </c>
      <c r="C38" s="11"/>
      <c r="D38" s="11" t="s">
        <v>1192</v>
      </c>
      <c r="E38" s="19" t="s">
        <v>35</v>
      </c>
      <c r="F38" s="12">
        <v>252100.84033613445</v>
      </c>
      <c r="G38" s="13" t="s">
        <v>1205</v>
      </c>
      <c r="H38" s="27">
        <v>47899.159663865546</v>
      </c>
      <c r="I38" s="14">
        <f t="shared" si="0"/>
        <v>300000</v>
      </c>
      <c r="J38" s="28">
        <v>127563</v>
      </c>
      <c r="K38" s="29">
        <v>0.19</v>
      </c>
      <c r="L38" s="28">
        <f t="shared" si="1"/>
        <v>24237</v>
      </c>
      <c r="M38" s="30">
        <f t="shared" si="2"/>
        <v>151800</v>
      </c>
      <c r="N38" s="28">
        <v>48666.666666666664</v>
      </c>
      <c r="O38" s="29">
        <v>0.19</v>
      </c>
      <c r="P38" s="28">
        <f t="shared" si="3"/>
        <v>9247</v>
      </c>
      <c r="Q38" s="30">
        <f t="shared" si="4"/>
        <v>57914</v>
      </c>
      <c r="R38" s="38">
        <v>35714.285714285717</v>
      </c>
      <c r="S38" s="13">
        <v>0.19</v>
      </c>
      <c r="T38" s="28">
        <f t="shared" si="5"/>
        <v>6786</v>
      </c>
      <c r="U38" s="30">
        <f t="shared" si="6"/>
        <v>42500</v>
      </c>
      <c r="V38" s="12">
        <v>62689.075630252104</v>
      </c>
      <c r="W38" s="13">
        <v>0.19</v>
      </c>
      <c r="X38" s="28">
        <f t="shared" si="7"/>
        <v>11911</v>
      </c>
      <c r="Y38" s="30">
        <f t="shared" si="8"/>
        <v>74600</v>
      </c>
      <c r="Z38" s="38">
        <v>30375</v>
      </c>
      <c r="AA38" s="13">
        <v>0.19</v>
      </c>
      <c r="AB38" s="28">
        <v>7125</v>
      </c>
      <c r="AC38" s="30">
        <f t="shared" si="9"/>
        <v>37500</v>
      </c>
      <c r="AD38" s="54">
        <f t="shared" si="22"/>
        <v>92851.478057889806</v>
      </c>
      <c r="AE38" s="54">
        <f t="shared" si="23"/>
        <v>68840.939710006074</v>
      </c>
      <c r="AF38" s="54">
        <f t="shared" si="24"/>
        <v>55677.87114845938</v>
      </c>
      <c r="AG38" s="54">
        <f t="shared" si="14"/>
        <v>54931.257271897281</v>
      </c>
      <c r="AH38" s="55">
        <f t="shared" si="25"/>
        <v>85551.488916181857</v>
      </c>
      <c r="AI38" s="54">
        <f t="shared" si="15"/>
        <v>54931</v>
      </c>
      <c r="AJ38" s="60">
        <v>0.19</v>
      </c>
      <c r="AK38" s="55">
        <f t="shared" si="16"/>
        <v>10437</v>
      </c>
      <c r="AL38" s="61">
        <f t="shared" si="17"/>
        <v>65368</v>
      </c>
    </row>
    <row r="39" spans="2:38" s="6" customFormat="1">
      <c r="B39" s="11" t="s">
        <v>920</v>
      </c>
      <c r="C39" s="11"/>
      <c r="D39" s="11" t="s">
        <v>1192</v>
      </c>
      <c r="E39" s="19" t="s">
        <v>36</v>
      </c>
      <c r="F39" s="12">
        <v>12605.042016806723</v>
      </c>
      <c r="G39" s="13" t="s">
        <v>1205</v>
      </c>
      <c r="H39" s="27">
        <v>2394.9579831932774</v>
      </c>
      <c r="I39" s="14">
        <f t="shared" si="0"/>
        <v>15000</v>
      </c>
      <c r="J39" s="28">
        <v>30084</v>
      </c>
      <c r="K39" s="29">
        <v>0.19</v>
      </c>
      <c r="L39" s="28">
        <f t="shared" si="1"/>
        <v>5716</v>
      </c>
      <c r="M39" s="30">
        <f t="shared" si="2"/>
        <v>35800</v>
      </c>
      <c r="N39" s="28">
        <v>16866.666666666668</v>
      </c>
      <c r="O39" s="29">
        <v>0.19</v>
      </c>
      <c r="P39" s="28">
        <f t="shared" si="3"/>
        <v>3205</v>
      </c>
      <c r="Q39" s="30">
        <f t="shared" si="4"/>
        <v>20072</v>
      </c>
      <c r="R39" s="38">
        <v>25571.428571428572</v>
      </c>
      <c r="S39" s="13">
        <v>0.19</v>
      </c>
      <c r="T39" s="28">
        <f t="shared" si="5"/>
        <v>4859</v>
      </c>
      <c r="U39" s="30">
        <f t="shared" si="6"/>
        <v>30430</v>
      </c>
      <c r="V39" s="12">
        <v>23141.564318034907</v>
      </c>
      <c r="W39" s="13">
        <v>0.19</v>
      </c>
      <c r="X39" s="28">
        <f t="shared" si="7"/>
        <v>4397</v>
      </c>
      <c r="Y39" s="30">
        <f t="shared" si="8"/>
        <v>27539</v>
      </c>
      <c r="Z39" s="38">
        <v>21870</v>
      </c>
      <c r="AA39" s="13">
        <v>0.19</v>
      </c>
      <c r="AB39" s="28">
        <v>5130</v>
      </c>
      <c r="AC39" s="30">
        <f t="shared" si="9"/>
        <v>27000</v>
      </c>
      <c r="AD39" s="54">
        <f t="shared" si="22"/>
        <v>21689.78359548948</v>
      </c>
      <c r="AE39" s="54">
        <f t="shared" si="23"/>
        <v>20876.175432798376</v>
      </c>
      <c r="AF39" s="54">
        <f t="shared" si="24"/>
        <v>22505.782159017454</v>
      </c>
      <c r="AG39" s="54">
        <f t="shared" si="14"/>
        <v>20006.315038467117</v>
      </c>
      <c r="AH39" s="55">
        <f t="shared" si="25"/>
        <v>6220.372471875623</v>
      </c>
      <c r="AI39" s="54">
        <f t="shared" si="15"/>
        <v>20006</v>
      </c>
      <c r="AJ39" s="60">
        <v>0.19</v>
      </c>
      <c r="AK39" s="55">
        <f t="shared" si="16"/>
        <v>3801</v>
      </c>
      <c r="AL39" s="61">
        <f t="shared" si="17"/>
        <v>23807</v>
      </c>
    </row>
    <row r="40" spans="2:38" s="6" customFormat="1">
      <c r="B40" s="11" t="s">
        <v>921</v>
      </c>
      <c r="C40" s="11"/>
      <c r="D40" s="11" t="s">
        <v>1192</v>
      </c>
      <c r="E40" s="19" t="s">
        <v>37</v>
      </c>
      <c r="F40" s="12">
        <v>12605.042016806723</v>
      </c>
      <c r="G40" s="13" t="s">
        <v>1205</v>
      </c>
      <c r="H40" s="27">
        <v>2394.9579831932774</v>
      </c>
      <c r="I40" s="14">
        <f t="shared" si="0"/>
        <v>15000</v>
      </c>
      <c r="J40" s="28">
        <v>31765</v>
      </c>
      <c r="K40" s="29">
        <v>0.19</v>
      </c>
      <c r="L40" s="28">
        <f t="shared" si="1"/>
        <v>6035</v>
      </c>
      <c r="M40" s="30">
        <f t="shared" si="2"/>
        <v>37800</v>
      </c>
      <c r="N40" s="28">
        <v>16866.666666666668</v>
      </c>
      <c r="O40" s="29">
        <v>0.19</v>
      </c>
      <c r="P40" s="28">
        <f t="shared" si="3"/>
        <v>3205</v>
      </c>
      <c r="Q40" s="30">
        <f t="shared" si="4"/>
        <v>20072</v>
      </c>
      <c r="R40" s="38">
        <v>27000.000000000004</v>
      </c>
      <c r="S40" s="13">
        <v>0.19</v>
      </c>
      <c r="T40" s="28">
        <f t="shared" si="5"/>
        <v>5130</v>
      </c>
      <c r="U40" s="30">
        <f t="shared" si="6"/>
        <v>32130</v>
      </c>
      <c r="V40" s="12">
        <v>24434.389140271491</v>
      </c>
      <c r="W40" s="13">
        <v>0.19</v>
      </c>
      <c r="X40" s="28">
        <f t="shared" si="7"/>
        <v>4643</v>
      </c>
      <c r="Y40" s="30">
        <f t="shared" si="8"/>
        <v>29077</v>
      </c>
      <c r="Z40" s="38">
        <v>23085</v>
      </c>
      <c r="AA40" s="13">
        <v>0.19</v>
      </c>
      <c r="AB40" s="28">
        <v>5415</v>
      </c>
      <c r="AC40" s="30">
        <f t="shared" si="9"/>
        <v>28500</v>
      </c>
      <c r="AD40" s="54">
        <f t="shared" si="22"/>
        <v>22626.016303957484</v>
      </c>
      <c r="AE40" s="54">
        <f t="shared" si="23"/>
        <v>21645.598146038734</v>
      </c>
      <c r="AF40" s="54">
        <f t="shared" si="24"/>
        <v>23759.694570135747</v>
      </c>
      <c r="AG40" s="54">
        <f t="shared" si="14"/>
        <v>20591.370727453901</v>
      </c>
      <c r="AH40" s="55">
        <f t="shared" si="25"/>
        <v>6924.2135817206818</v>
      </c>
      <c r="AI40" s="54">
        <f t="shared" si="15"/>
        <v>20591</v>
      </c>
      <c r="AJ40" s="60">
        <v>0.19</v>
      </c>
      <c r="AK40" s="55">
        <f t="shared" si="16"/>
        <v>3912</v>
      </c>
      <c r="AL40" s="61">
        <f t="shared" si="17"/>
        <v>24503</v>
      </c>
    </row>
    <row r="41" spans="2:38" s="6" customFormat="1" ht="57.6">
      <c r="B41" s="11" t="s">
        <v>922</v>
      </c>
      <c r="C41" s="11"/>
      <c r="D41" s="11" t="s">
        <v>1192</v>
      </c>
      <c r="E41" s="19" t="s">
        <v>38</v>
      </c>
      <c r="F41" s="12">
        <v>201680.67226890757</v>
      </c>
      <c r="G41" s="13" t="s">
        <v>1205</v>
      </c>
      <c r="H41" s="27">
        <v>38319.327731092439</v>
      </c>
      <c r="I41" s="14">
        <f t="shared" ref="I41:I72" si="26">ROUND(F41+H41,)</f>
        <v>240000</v>
      </c>
      <c r="J41" s="28">
        <v>262038</v>
      </c>
      <c r="K41" s="29">
        <v>0.19</v>
      </c>
      <c r="L41" s="28">
        <f t="shared" si="1"/>
        <v>49787</v>
      </c>
      <c r="M41" s="30">
        <f t="shared" si="2"/>
        <v>311825</v>
      </c>
      <c r="N41" s="28">
        <v>154000</v>
      </c>
      <c r="O41" s="29">
        <v>0.19</v>
      </c>
      <c r="P41" s="28">
        <f t="shared" si="3"/>
        <v>29260</v>
      </c>
      <c r="Q41" s="30">
        <f t="shared" si="4"/>
        <v>183260</v>
      </c>
      <c r="R41" s="38">
        <v>257000</v>
      </c>
      <c r="S41" s="13">
        <v>0.19</v>
      </c>
      <c r="T41" s="28">
        <f t="shared" si="5"/>
        <v>48830</v>
      </c>
      <c r="U41" s="30">
        <f t="shared" si="6"/>
        <v>305830</v>
      </c>
      <c r="V41" s="12">
        <v>232579.18552036199</v>
      </c>
      <c r="W41" s="13">
        <v>0.19</v>
      </c>
      <c r="X41" s="28">
        <f t="shared" si="7"/>
        <v>44190</v>
      </c>
      <c r="Y41" s="30">
        <f t="shared" si="8"/>
        <v>276769</v>
      </c>
      <c r="Z41" s="38">
        <v>218700</v>
      </c>
      <c r="AA41" s="13">
        <v>0.19</v>
      </c>
      <c r="AB41" s="28">
        <v>51300</v>
      </c>
      <c r="AC41" s="30">
        <f t="shared" si="9"/>
        <v>270000</v>
      </c>
      <c r="AD41" s="54">
        <f t="shared" si="22"/>
        <v>220999.64296487827</v>
      </c>
      <c r="AE41" s="54">
        <f t="shared" si="23"/>
        <v>217679.23615125276</v>
      </c>
      <c r="AF41" s="54">
        <f t="shared" si="24"/>
        <v>225639.592760181</v>
      </c>
      <c r="AG41" s="54">
        <f t="shared" si="14"/>
        <v>214047.08690030879</v>
      </c>
      <c r="AH41" s="55">
        <f t="shared" si="25"/>
        <v>39954.277379353101</v>
      </c>
      <c r="AI41" s="54">
        <f t="shared" si="15"/>
        <v>214047</v>
      </c>
      <c r="AJ41" s="60">
        <v>0.19</v>
      </c>
      <c r="AK41" s="55">
        <f t="shared" si="16"/>
        <v>40669</v>
      </c>
      <c r="AL41" s="61">
        <f t="shared" si="17"/>
        <v>254716</v>
      </c>
    </row>
    <row r="42" spans="2:38" s="6" customFormat="1">
      <c r="B42" s="11" t="s">
        <v>923</v>
      </c>
      <c r="C42" s="11"/>
      <c r="D42" s="11" t="s">
        <v>1192</v>
      </c>
      <c r="E42" s="19" t="s">
        <v>39</v>
      </c>
      <c r="F42" s="12">
        <v>37815.126050420171</v>
      </c>
      <c r="G42" s="13" t="s">
        <v>1205</v>
      </c>
      <c r="H42" s="27">
        <v>7184.8739495798327</v>
      </c>
      <c r="I42" s="14">
        <f t="shared" si="26"/>
        <v>45000</v>
      </c>
      <c r="J42" s="28">
        <v>20000</v>
      </c>
      <c r="K42" s="29">
        <v>0.19</v>
      </c>
      <c r="L42" s="28">
        <f t="shared" si="1"/>
        <v>3800</v>
      </c>
      <c r="M42" s="30">
        <f t="shared" si="2"/>
        <v>23800</v>
      </c>
      <c r="N42" s="28">
        <v>11800</v>
      </c>
      <c r="O42" s="29">
        <v>0.19</v>
      </c>
      <c r="P42" s="28">
        <f t="shared" si="3"/>
        <v>2242</v>
      </c>
      <c r="Q42" s="30">
        <f t="shared" si="4"/>
        <v>14042</v>
      </c>
      <c r="R42" s="38">
        <v>14285.714285714286</v>
      </c>
      <c r="S42" s="13">
        <v>0.19</v>
      </c>
      <c r="T42" s="28">
        <f t="shared" si="5"/>
        <v>2714</v>
      </c>
      <c r="U42" s="30">
        <f t="shared" si="6"/>
        <v>17000</v>
      </c>
      <c r="V42" s="12">
        <v>15384.615384615387</v>
      </c>
      <c r="W42" s="13">
        <v>0.19</v>
      </c>
      <c r="X42" s="28">
        <f t="shared" si="7"/>
        <v>2923</v>
      </c>
      <c r="Y42" s="30">
        <f t="shared" si="8"/>
        <v>18308</v>
      </c>
      <c r="Z42" s="38">
        <v>18225</v>
      </c>
      <c r="AA42" s="13">
        <v>0.19</v>
      </c>
      <c r="AB42" s="28">
        <v>4275</v>
      </c>
      <c r="AC42" s="30">
        <f t="shared" si="9"/>
        <v>22500</v>
      </c>
      <c r="AD42" s="54">
        <f t="shared" si="22"/>
        <v>19585.075953458309</v>
      </c>
      <c r="AE42" s="54">
        <f t="shared" si="23"/>
        <v>18149.818341556125</v>
      </c>
      <c r="AF42" s="54">
        <f t="shared" si="24"/>
        <v>16804.807692307695</v>
      </c>
      <c r="AG42" s="54">
        <f t="shared" si="14"/>
        <v>17091.100813891273</v>
      </c>
      <c r="AH42" s="55">
        <f t="shared" si="25"/>
        <v>9388.1969065245557</v>
      </c>
      <c r="AI42" s="54">
        <f t="shared" si="15"/>
        <v>17091</v>
      </c>
      <c r="AJ42" s="60">
        <v>0.19</v>
      </c>
      <c r="AK42" s="55">
        <f t="shared" si="16"/>
        <v>3247</v>
      </c>
      <c r="AL42" s="61">
        <f t="shared" si="17"/>
        <v>20338</v>
      </c>
    </row>
    <row r="43" spans="2:38" s="6" customFormat="1">
      <c r="B43" s="11" t="s">
        <v>924</v>
      </c>
      <c r="C43" s="11"/>
      <c r="D43" s="11" t="s">
        <v>1192</v>
      </c>
      <c r="E43" s="19" t="s">
        <v>40</v>
      </c>
      <c r="F43" s="12">
        <v>100840.33613445378</v>
      </c>
      <c r="G43" s="13" t="s">
        <v>1205</v>
      </c>
      <c r="H43" s="27">
        <v>19159.663865546219</v>
      </c>
      <c r="I43" s="14">
        <f t="shared" si="26"/>
        <v>120000</v>
      </c>
      <c r="J43" s="28">
        <v>43529</v>
      </c>
      <c r="K43" s="29">
        <v>0.19</v>
      </c>
      <c r="L43" s="28">
        <f t="shared" si="1"/>
        <v>8271</v>
      </c>
      <c r="M43" s="30">
        <f t="shared" si="2"/>
        <v>51800</v>
      </c>
      <c r="N43" s="28">
        <v>24666.666666666668</v>
      </c>
      <c r="O43" s="29">
        <v>0.19</v>
      </c>
      <c r="P43" s="28">
        <f t="shared" si="3"/>
        <v>4687</v>
      </c>
      <c r="Q43" s="30">
        <f t="shared" si="4"/>
        <v>29354</v>
      </c>
      <c r="R43" s="38">
        <v>37000</v>
      </c>
      <c r="S43" s="13">
        <v>0.19</v>
      </c>
      <c r="T43" s="28">
        <f t="shared" si="5"/>
        <v>7030</v>
      </c>
      <c r="U43" s="30">
        <f t="shared" si="6"/>
        <v>44030</v>
      </c>
      <c r="V43" s="12">
        <v>33484.162895927599</v>
      </c>
      <c r="W43" s="13">
        <v>0.19</v>
      </c>
      <c r="X43" s="28">
        <f t="shared" si="7"/>
        <v>6362</v>
      </c>
      <c r="Y43" s="30">
        <f t="shared" si="8"/>
        <v>39846</v>
      </c>
      <c r="Z43" s="38">
        <v>31590</v>
      </c>
      <c r="AA43" s="13">
        <v>0.19</v>
      </c>
      <c r="AB43" s="28">
        <v>7410</v>
      </c>
      <c r="AC43" s="30">
        <f t="shared" si="9"/>
        <v>39000</v>
      </c>
      <c r="AD43" s="54">
        <f t="shared" si="22"/>
        <v>45185.027616174681</v>
      </c>
      <c r="AE43" s="54">
        <f t="shared" si="23"/>
        <v>40227.129103209023</v>
      </c>
      <c r="AF43" s="54">
        <f t="shared" si="24"/>
        <v>35242.081447963799</v>
      </c>
      <c r="AG43" s="54">
        <f t="shared" si="14"/>
        <v>37042.095661751431</v>
      </c>
      <c r="AH43" s="55">
        <f t="shared" si="25"/>
        <v>27964.222206055638</v>
      </c>
      <c r="AI43" s="54">
        <f t="shared" si="15"/>
        <v>37042</v>
      </c>
      <c r="AJ43" s="60">
        <v>0.19</v>
      </c>
      <c r="AK43" s="55">
        <f t="shared" si="16"/>
        <v>7038</v>
      </c>
      <c r="AL43" s="61">
        <f t="shared" si="17"/>
        <v>44080</v>
      </c>
    </row>
    <row r="44" spans="2:38" s="6" customFormat="1">
      <c r="B44" s="11" t="s">
        <v>925</v>
      </c>
      <c r="C44" s="11"/>
      <c r="D44" s="11" t="s">
        <v>1192</v>
      </c>
      <c r="E44" s="19" t="s">
        <v>41</v>
      </c>
      <c r="F44" s="12">
        <v>226890.75630252101</v>
      </c>
      <c r="G44" s="13" t="s">
        <v>1205</v>
      </c>
      <c r="H44" s="27">
        <v>43109.243697478996</v>
      </c>
      <c r="I44" s="14">
        <f t="shared" si="26"/>
        <v>270000</v>
      </c>
      <c r="J44" s="28">
        <v>865378</v>
      </c>
      <c r="K44" s="29">
        <v>0.19</v>
      </c>
      <c r="L44" s="28">
        <f t="shared" si="1"/>
        <v>164422</v>
      </c>
      <c r="M44" s="30">
        <f t="shared" si="2"/>
        <v>1029800</v>
      </c>
      <c r="N44" s="28">
        <v>446666.66666666669</v>
      </c>
      <c r="O44" s="29">
        <v>0.19</v>
      </c>
      <c r="P44" s="28">
        <f t="shared" si="3"/>
        <v>84867</v>
      </c>
      <c r="Q44" s="30">
        <f t="shared" si="4"/>
        <v>531534</v>
      </c>
      <c r="R44" s="38">
        <v>735571.42857142864</v>
      </c>
      <c r="S44" s="13">
        <v>0.19</v>
      </c>
      <c r="T44" s="28">
        <f t="shared" si="5"/>
        <v>139759</v>
      </c>
      <c r="U44" s="30">
        <f t="shared" si="6"/>
        <v>875330</v>
      </c>
      <c r="V44" s="12">
        <v>527343.24499030376</v>
      </c>
      <c r="W44" s="13">
        <v>0.19</v>
      </c>
      <c r="X44" s="28">
        <f t="shared" si="7"/>
        <v>100195</v>
      </c>
      <c r="Y44" s="30">
        <f t="shared" si="8"/>
        <v>627538</v>
      </c>
      <c r="Z44" s="38">
        <v>598995</v>
      </c>
      <c r="AA44" s="13">
        <v>0.19</v>
      </c>
      <c r="AB44" s="28">
        <v>140505</v>
      </c>
      <c r="AC44" s="30">
        <f t="shared" si="9"/>
        <v>739500</v>
      </c>
      <c r="AD44" s="54">
        <f t="shared" si="22"/>
        <v>566807.51608848665</v>
      </c>
      <c r="AE44" s="54">
        <f t="shared" si="23"/>
        <v>522626.31361151679</v>
      </c>
      <c r="AF44" s="54">
        <f t="shared" si="24"/>
        <v>563169.12249515182</v>
      </c>
      <c r="AG44" s="54">
        <f t="shared" si="14"/>
        <v>471437.7040901127</v>
      </c>
      <c r="AH44" s="55">
        <f t="shared" si="25"/>
        <v>223694.56055825614</v>
      </c>
      <c r="AI44" s="54">
        <f t="shared" si="15"/>
        <v>471438</v>
      </c>
      <c r="AJ44" s="60">
        <v>0.19</v>
      </c>
      <c r="AK44" s="55">
        <f t="shared" si="16"/>
        <v>89573</v>
      </c>
      <c r="AL44" s="61">
        <f t="shared" si="17"/>
        <v>561011</v>
      </c>
    </row>
    <row r="45" spans="2:38" s="6" customFormat="1">
      <c r="B45" s="11" t="s">
        <v>926</v>
      </c>
      <c r="C45" s="11"/>
      <c r="D45" s="11" t="s">
        <v>1192</v>
      </c>
      <c r="E45" s="19" t="s">
        <v>42</v>
      </c>
      <c r="F45" s="12">
        <v>378151.26050420169</v>
      </c>
      <c r="G45" s="13" t="s">
        <v>1205</v>
      </c>
      <c r="H45" s="27">
        <v>71848.73949579832</v>
      </c>
      <c r="I45" s="14">
        <f t="shared" si="26"/>
        <v>450000</v>
      </c>
      <c r="J45" s="28">
        <v>127800</v>
      </c>
      <c r="K45" s="29">
        <v>0.19</v>
      </c>
      <c r="L45" s="28">
        <f t="shared" si="1"/>
        <v>24282</v>
      </c>
      <c r="M45" s="30">
        <f t="shared" si="2"/>
        <v>152082</v>
      </c>
      <c r="N45" s="28">
        <v>60666.666666666664</v>
      </c>
      <c r="O45" s="29">
        <v>0.19</v>
      </c>
      <c r="P45" s="28">
        <f t="shared" si="3"/>
        <v>11527</v>
      </c>
      <c r="Q45" s="30">
        <f t="shared" si="4"/>
        <v>72194</v>
      </c>
      <c r="R45" s="38">
        <v>91285.71428571429</v>
      </c>
      <c r="S45" s="13">
        <v>0.19</v>
      </c>
      <c r="T45" s="28">
        <f t="shared" si="5"/>
        <v>17344</v>
      </c>
      <c r="U45" s="30">
        <f t="shared" si="6"/>
        <v>108630</v>
      </c>
      <c r="V45" s="12">
        <v>71040.723981900446</v>
      </c>
      <c r="W45" s="13">
        <v>0.19</v>
      </c>
      <c r="X45" s="28">
        <f t="shared" si="7"/>
        <v>13498</v>
      </c>
      <c r="Y45" s="30">
        <f t="shared" si="8"/>
        <v>84539</v>
      </c>
      <c r="Z45" s="38">
        <v>98415</v>
      </c>
      <c r="AA45" s="13">
        <v>0.19</v>
      </c>
      <c r="AB45" s="28">
        <v>23085</v>
      </c>
      <c r="AC45" s="30">
        <f t="shared" si="9"/>
        <v>121500</v>
      </c>
      <c r="AD45" s="54">
        <f t="shared" si="22"/>
        <v>137893.22757308051</v>
      </c>
      <c r="AE45" s="54">
        <f t="shared" si="23"/>
        <v>111007.67470771815</v>
      </c>
      <c r="AF45" s="54">
        <f t="shared" si="24"/>
        <v>94850.357142857145</v>
      </c>
      <c r="AG45" s="54">
        <f t="shared" si="14"/>
        <v>96548.721983320123</v>
      </c>
      <c r="AH45" s="55">
        <f t="shared" si="25"/>
        <v>119991.48746786869</v>
      </c>
      <c r="AI45" s="54">
        <f t="shared" si="15"/>
        <v>96549</v>
      </c>
      <c r="AJ45" s="60">
        <v>0.19</v>
      </c>
      <c r="AK45" s="55">
        <f t="shared" si="16"/>
        <v>18344</v>
      </c>
      <c r="AL45" s="61">
        <f t="shared" si="17"/>
        <v>114893</v>
      </c>
    </row>
    <row r="46" spans="2:38" s="6" customFormat="1">
      <c r="B46" s="11" t="s">
        <v>927</v>
      </c>
      <c r="C46" s="11"/>
      <c r="D46" s="11" t="s">
        <v>1192</v>
      </c>
      <c r="E46" s="19" t="s">
        <v>43</v>
      </c>
      <c r="F46" s="12">
        <v>189075.63025210085</v>
      </c>
      <c r="G46" s="13" t="s">
        <v>1205</v>
      </c>
      <c r="H46" s="27">
        <v>35924.36974789916</v>
      </c>
      <c r="I46" s="14">
        <f t="shared" si="26"/>
        <v>225000</v>
      </c>
      <c r="J46" s="28">
        <v>666723</v>
      </c>
      <c r="K46" s="29">
        <v>0.19</v>
      </c>
      <c r="L46" s="28">
        <f t="shared" si="1"/>
        <v>126677</v>
      </c>
      <c r="M46" s="30">
        <f t="shared" si="2"/>
        <v>793400</v>
      </c>
      <c r="N46" s="28">
        <v>79333.333333333328</v>
      </c>
      <c r="O46" s="29">
        <v>0.19</v>
      </c>
      <c r="P46" s="28">
        <f t="shared" si="3"/>
        <v>15073</v>
      </c>
      <c r="Q46" s="30">
        <f t="shared" si="4"/>
        <v>94406</v>
      </c>
      <c r="R46" s="38">
        <v>177225</v>
      </c>
      <c r="S46" s="13">
        <v>0.19</v>
      </c>
      <c r="T46" s="28">
        <f t="shared" si="5"/>
        <v>33673</v>
      </c>
      <c r="U46" s="30">
        <f t="shared" si="6"/>
        <v>210898</v>
      </c>
      <c r="V46" s="12">
        <v>136910.14867485454</v>
      </c>
      <c r="W46" s="13">
        <v>0.19</v>
      </c>
      <c r="X46" s="28">
        <f t="shared" si="7"/>
        <v>26013</v>
      </c>
      <c r="Y46" s="30">
        <f t="shared" si="8"/>
        <v>162923</v>
      </c>
      <c r="Z46" s="38">
        <v>215055</v>
      </c>
      <c r="AA46" s="13">
        <v>0.19</v>
      </c>
      <c r="AB46" s="28">
        <v>50445</v>
      </c>
      <c r="AC46" s="30">
        <f t="shared" si="9"/>
        <v>265500</v>
      </c>
      <c r="AD46" s="54">
        <f t="shared" si="22"/>
        <v>244053.6853767148</v>
      </c>
      <c r="AE46" s="54">
        <f t="shared" si="23"/>
        <v>193311.5536538751</v>
      </c>
      <c r="AF46" s="54">
        <f t="shared" si="24"/>
        <v>183150.31512605044</v>
      </c>
      <c r="AG46" s="54">
        <f t="shared" si="14"/>
        <v>162204.32366402377</v>
      </c>
      <c r="AH46" s="55">
        <f t="shared" si="25"/>
        <v>212410.67056362249</v>
      </c>
      <c r="AI46" s="54">
        <f t="shared" si="15"/>
        <v>162204</v>
      </c>
      <c r="AJ46" s="60">
        <v>0.19</v>
      </c>
      <c r="AK46" s="55">
        <f t="shared" si="16"/>
        <v>30819</v>
      </c>
      <c r="AL46" s="61">
        <f t="shared" si="17"/>
        <v>193023</v>
      </c>
    </row>
    <row r="47" spans="2:38" s="6" customFormat="1">
      <c r="B47" s="11" t="s">
        <v>928</v>
      </c>
      <c r="C47" s="11"/>
      <c r="D47" s="11" t="s">
        <v>1192</v>
      </c>
      <c r="E47" s="19" t="s">
        <v>44</v>
      </c>
      <c r="F47" s="12">
        <v>63025.210084033613</v>
      </c>
      <c r="G47" s="13" t="s">
        <v>1205</v>
      </c>
      <c r="H47" s="27">
        <v>11974.789915966387</v>
      </c>
      <c r="I47" s="14">
        <f t="shared" si="26"/>
        <v>75000</v>
      </c>
      <c r="J47" s="28">
        <v>104034</v>
      </c>
      <c r="K47" s="29">
        <v>0.19</v>
      </c>
      <c r="L47" s="28">
        <f t="shared" si="1"/>
        <v>19766</v>
      </c>
      <c r="M47" s="30">
        <f t="shared" si="2"/>
        <v>123800</v>
      </c>
      <c r="N47" s="28">
        <v>56666.666666666664</v>
      </c>
      <c r="O47" s="29">
        <v>0.19</v>
      </c>
      <c r="P47" s="28">
        <f t="shared" si="3"/>
        <v>10767</v>
      </c>
      <c r="Q47" s="30">
        <f t="shared" si="4"/>
        <v>67434</v>
      </c>
      <c r="R47" s="38">
        <v>88428.571428571435</v>
      </c>
      <c r="S47" s="13">
        <v>0.19</v>
      </c>
      <c r="T47" s="28">
        <f t="shared" si="5"/>
        <v>16801</v>
      </c>
      <c r="U47" s="30">
        <f t="shared" si="6"/>
        <v>105230</v>
      </c>
      <c r="V47" s="12">
        <v>32801.551389786684</v>
      </c>
      <c r="W47" s="13">
        <v>0.19</v>
      </c>
      <c r="X47" s="28">
        <f t="shared" si="7"/>
        <v>6232</v>
      </c>
      <c r="Y47" s="30">
        <f t="shared" si="8"/>
        <v>39034</v>
      </c>
      <c r="Z47" s="38">
        <v>31590</v>
      </c>
      <c r="AA47" s="13">
        <v>0.19</v>
      </c>
      <c r="AB47" s="28">
        <v>7410</v>
      </c>
      <c r="AC47" s="30">
        <f t="shared" si="9"/>
        <v>39000</v>
      </c>
      <c r="AD47" s="54">
        <f t="shared" si="22"/>
        <v>62757.66659484306</v>
      </c>
      <c r="AE47" s="54">
        <f t="shared" si="23"/>
        <v>56930.148179414959</v>
      </c>
      <c r="AF47" s="54">
        <f t="shared" si="24"/>
        <v>59845.938375350139</v>
      </c>
      <c r="AG47" s="54">
        <f t="shared" si="14"/>
        <v>51468.357953121384</v>
      </c>
      <c r="AH47" s="55">
        <f t="shared" si="25"/>
        <v>29218.813094119949</v>
      </c>
      <c r="AI47" s="54">
        <f t="shared" si="15"/>
        <v>51468</v>
      </c>
      <c r="AJ47" s="60">
        <v>0.19</v>
      </c>
      <c r="AK47" s="55">
        <f t="shared" si="16"/>
        <v>9779</v>
      </c>
      <c r="AL47" s="61">
        <f t="shared" si="17"/>
        <v>61247</v>
      </c>
    </row>
    <row r="48" spans="2:38" s="6" customFormat="1">
      <c r="B48" s="11" t="s">
        <v>929</v>
      </c>
      <c r="C48" s="11"/>
      <c r="D48" s="11" t="s">
        <v>1192</v>
      </c>
      <c r="E48" s="19" t="s">
        <v>45</v>
      </c>
      <c r="F48" s="12">
        <v>12605.042016806723</v>
      </c>
      <c r="G48" s="13" t="s">
        <v>1205</v>
      </c>
      <c r="H48" s="27">
        <v>2394.9579831932774</v>
      </c>
      <c r="I48" s="14">
        <f t="shared" si="26"/>
        <v>15000</v>
      </c>
      <c r="J48" s="28">
        <v>16639</v>
      </c>
      <c r="K48" s="29">
        <v>0.19</v>
      </c>
      <c r="L48" s="28">
        <f t="shared" si="1"/>
        <v>3161</v>
      </c>
      <c r="M48" s="30">
        <f t="shared" si="2"/>
        <v>19800</v>
      </c>
      <c r="N48" s="28">
        <v>10266.666666666666</v>
      </c>
      <c r="O48" s="29">
        <v>0.19</v>
      </c>
      <c r="P48" s="28">
        <f t="shared" si="3"/>
        <v>1951</v>
      </c>
      <c r="Q48" s="30">
        <f t="shared" si="4"/>
        <v>12218</v>
      </c>
      <c r="R48" s="38">
        <v>14142.857142857141</v>
      </c>
      <c r="S48" s="13">
        <v>0.19</v>
      </c>
      <c r="T48" s="28">
        <f t="shared" si="5"/>
        <v>2687</v>
      </c>
      <c r="U48" s="30">
        <f t="shared" si="6"/>
        <v>16830</v>
      </c>
      <c r="V48" s="12">
        <v>12798.965740142212</v>
      </c>
      <c r="W48" s="13">
        <v>0.19</v>
      </c>
      <c r="X48" s="28">
        <f t="shared" si="7"/>
        <v>2432</v>
      </c>
      <c r="Y48" s="30">
        <f t="shared" si="8"/>
        <v>15231</v>
      </c>
      <c r="Z48" s="38">
        <v>14580</v>
      </c>
      <c r="AA48" s="13">
        <v>0.19</v>
      </c>
      <c r="AB48" s="28">
        <v>3420</v>
      </c>
      <c r="AC48" s="30">
        <f t="shared" si="9"/>
        <v>18000</v>
      </c>
      <c r="AD48" s="54">
        <f t="shared" si="22"/>
        <v>13505.421927745456</v>
      </c>
      <c r="AE48" s="54">
        <f t="shared" si="23"/>
        <v>13358.624921164552</v>
      </c>
      <c r="AF48" s="54">
        <f t="shared" si="24"/>
        <v>13470.911441499677</v>
      </c>
      <c r="AG48" s="54">
        <f t="shared" si="14"/>
        <v>13208.26033003373</v>
      </c>
      <c r="AH48" s="55">
        <f t="shared" si="25"/>
        <v>2153.1211388094293</v>
      </c>
      <c r="AI48" s="54">
        <f t="shared" si="15"/>
        <v>13208</v>
      </c>
      <c r="AJ48" s="60">
        <v>0.19</v>
      </c>
      <c r="AK48" s="55">
        <f t="shared" si="16"/>
        <v>2510</v>
      </c>
      <c r="AL48" s="61">
        <f t="shared" si="17"/>
        <v>15718</v>
      </c>
    </row>
    <row r="49" spans="2:38" s="6" customFormat="1">
      <c r="B49" s="11" t="s">
        <v>930</v>
      </c>
      <c r="C49" s="11"/>
      <c r="D49" s="11" t="s">
        <v>1192</v>
      </c>
      <c r="E49" s="19" t="s">
        <v>46</v>
      </c>
      <c r="F49" s="12">
        <v>37815.126050420171</v>
      </c>
      <c r="G49" s="13" t="s">
        <v>1205</v>
      </c>
      <c r="H49" s="27">
        <v>7184.8739495798327</v>
      </c>
      <c r="I49" s="14">
        <f t="shared" si="26"/>
        <v>45000</v>
      </c>
      <c r="J49" s="28">
        <v>27479</v>
      </c>
      <c r="K49" s="29">
        <v>0.19</v>
      </c>
      <c r="L49" s="28">
        <f t="shared" si="1"/>
        <v>5221</v>
      </c>
      <c r="M49" s="30">
        <f t="shared" si="2"/>
        <v>32700</v>
      </c>
      <c r="N49" s="28">
        <v>16266.666666666666</v>
      </c>
      <c r="O49" s="29">
        <v>0.19</v>
      </c>
      <c r="P49" s="28">
        <f t="shared" si="3"/>
        <v>3091</v>
      </c>
      <c r="Q49" s="30">
        <f t="shared" si="4"/>
        <v>19358</v>
      </c>
      <c r="R49" s="38">
        <v>23357.142857142859</v>
      </c>
      <c r="S49" s="13">
        <v>0.19</v>
      </c>
      <c r="T49" s="28">
        <f t="shared" si="5"/>
        <v>4438</v>
      </c>
      <c r="U49" s="30">
        <f t="shared" si="6"/>
        <v>27795</v>
      </c>
      <c r="V49" s="12">
        <v>21137.685843568197</v>
      </c>
      <c r="W49" s="13">
        <v>0.19</v>
      </c>
      <c r="X49" s="28">
        <f t="shared" si="7"/>
        <v>4016</v>
      </c>
      <c r="Y49" s="30">
        <f t="shared" si="8"/>
        <v>25154</v>
      </c>
      <c r="Z49" s="38">
        <v>20655</v>
      </c>
      <c r="AA49" s="13">
        <v>0.19</v>
      </c>
      <c r="AB49" s="28">
        <v>4845</v>
      </c>
      <c r="AC49" s="30">
        <f t="shared" si="9"/>
        <v>25500</v>
      </c>
      <c r="AD49" s="54">
        <f t="shared" si="22"/>
        <v>24451.77023629965</v>
      </c>
      <c r="AE49" s="54">
        <f t="shared" si="23"/>
        <v>23590.903087123985</v>
      </c>
      <c r="AF49" s="54">
        <f t="shared" si="24"/>
        <v>22247.414350355528</v>
      </c>
      <c r="AG49" s="54">
        <f t="shared" si="14"/>
        <v>22826.878145640705</v>
      </c>
      <c r="AH49" s="55">
        <f t="shared" si="25"/>
        <v>7501.1485492721358</v>
      </c>
      <c r="AI49" s="54">
        <f t="shared" si="15"/>
        <v>22827</v>
      </c>
      <c r="AJ49" s="60">
        <v>0.19</v>
      </c>
      <c r="AK49" s="55">
        <f t="shared" si="16"/>
        <v>4337</v>
      </c>
      <c r="AL49" s="61">
        <f t="shared" si="17"/>
        <v>27164</v>
      </c>
    </row>
    <row r="50" spans="2:38" s="6" customFormat="1">
      <c r="B50" s="11" t="s">
        <v>931</v>
      </c>
      <c r="C50" s="11"/>
      <c r="D50" s="11" t="s">
        <v>1192</v>
      </c>
      <c r="E50" s="19" t="s">
        <v>47</v>
      </c>
      <c r="F50" s="12">
        <v>50420.168067226892</v>
      </c>
      <c r="G50" s="13" t="s">
        <v>1205</v>
      </c>
      <c r="H50" s="27">
        <v>9579.8319327731097</v>
      </c>
      <c r="I50" s="14">
        <f t="shared" si="26"/>
        <v>60000</v>
      </c>
      <c r="J50" s="28">
        <v>47864</v>
      </c>
      <c r="K50" s="29">
        <v>0.19</v>
      </c>
      <c r="L50" s="28">
        <f t="shared" si="1"/>
        <v>9094</v>
      </c>
      <c r="M50" s="30">
        <f t="shared" si="2"/>
        <v>56958</v>
      </c>
      <c r="N50" s="28">
        <v>13066.666666666666</v>
      </c>
      <c r="O50" s="29">
        <v>0.19</v>
      </c>
      <c r="P50" s="28">
        <f t="shared" si="3"/>
        <v>2483</v>
      </c>
      <c r="Q50" s="30">
        <f t="shared" si="4"/>
        <v>15550</v>
      </c>
      <c r="R50" s="38">
        <v>34188.571428571428</v>
      </c>
      <c r="S50" s="13">
        <v>0.19</v>
      </c>
      <c r="T50" s="28">
        <f t="shared" si="5"/>
        <v>6496</v>
      </c>
      <c r="U50" s="30">
        <f t="shared" si="6"/>
        <v>40685</v>
      </c>
      <c r="V50" s="12">
        <v>30963.154492566257</v>
      </c>
      <c r="W50" s="13">
        <v>0.19</v>
      </c>
      <c r="X50" s="28">
        <f t="shared" si="7"/>
        <v>5883</v>
      </c>
      <c r="Y50" s="30">
        <f t="shared" si="8"/>
        <v>36846</v>
      </c>
      <c r="Z50" s="38">
        <v>6561</v>
      </c>
      <c r="AA50" s="13">
        <v>0.19</v>
      </c>
      <c r="AB50" s="28">
        <v>1539</v>
      </c>
      <c r="AC50" s="30">
        <f t="shared" si="9"/>
        <v>8100</v>
      </c>
      <c r="AD50" s="54">
        <f t="shared" si="22"/>
        <v>30510.593442505207</v>
      </c>
      <c r="AE50" s="54">
        <f t="shared" si="23"/>
        <v>24551.55744627176</v>
      </c>
      <c r="AF50" s="54">
        <f t="shared" si="24"/>
        <v>32575.86296056884</v>
      </c>
      <c r="AG50" s="54">
        <f t="shared" si="14"/>
        <v>18114.943519864722</v>
      </c>
      <c r="AH50" s="55">
        <f t="shared" si="25"/>
        <v>17827.718989703597</v>
      </c>
      <c r="AI50" s="54">
        <f t="shared" si="15"/>
        <v>18115</v>
      </c>
      <c r="AJ50" s="60">
        <v>0.19</v>
      </c>
      <c r="AK50" s="55">
        <f t="shared" si="16"/>
        <v>3442</v>
      </c>
      <c r="AL50" s="61">
        <f t="shared" si="17"/>
        <v>21557</v>
      </c>
    </row>
    <row r="51" spans="2:38" s="6" customFormat="1">
      <c r="B51" s="11" t="s">
        <v>932</v>
      </c>
      <c r="C51" s="11"/>
      <c r="D51" s="11" t="s">
        <v>1192</v>
      </c>
      <c r="E51" s="19" t="s">
        <v>48</v>
      </c>
      <c r="F51" s="12">
        <v>88235.294117647063</v>
      </c>
      <c r="G51" s="13" t="s">
        <v>1205</v>
      </c>
      <c r="H51" s="27">
        <v>16764.705882352941</v>
      </c>
      <c r="I51" s="14">
        <f t="shared" si="26"/>
        <v>105000</v>
      </c>
      <c r="J51" s="28">
        <v>184706</v>
      </c>
      <c r="K51" s="29">
        <v>0.19</v>
      </c>
      <c r="L51" s="28">
        <f t="shared" si="1"/>
        <v>35094</v>
      </c>
      <c r="M51" s="30">
        <f t="shared" si="2"/>
        <v>219800</v>
      </c>
      <c r="N51" s="28">
        <v>100666.66666666667</v>
      </c>
      <c r="O51" s="29">
        <v>0.19</v>
      </c>
      <c r="P51" s="28">
        <f t="shared" si="3"/>
        <v>19127</v>
      </c>
      <c r="Q51" s="30">
        <f t="shared" si="4"/>
        <v>119794</v>
      </c>
      <c r="R51" s="38">
        <v>157000</v>
      </c>
      <c r="S51" s="13">
        <v>0.19</v>
      </c>
      <c r="T51" s="28">
        <f t="shared" si="5"/>
        <v>29830</v>
      </c>
      <c r="U51" s="30">
        <f t="shared" si="6"/>
        <v>186830</v>
      </c>
      <c r="V51" s="12">
        <v>142081.44796380089</v>
      </c>
      <c r="W51" s="13">
        <v>0.19</v>
      </c>
      <c r="X51" s="28">
        <f t="shared" si="7"/>
        <v>26995</v>
      </c>
      <c r="Y51" s="30">
        <f t="shared" si="8"/>
        <v>169076</v>
      </c>
      <c r="Z51" s="38">
        <v>498150</v>
      </c>
      <c r="AA51" s="13">
        <v>0.19</v>
      </c>
      <c r="AB51" s="28">
        <v>116850</v>
      </c>
      <c r="AC51" s="30">
        <f t="shared" si="9"/>
        <v>615000</v>
      </c>
      <c r="AD51" s="54">
        <f t="shared" si="22"/>
        <v>195139.90145801907</v>
      </c>
      <c r="AE51" s="54">
        <f t="shared" si="23"/>
        <v>162231.19421223158</v>
      </c>
      <c r="AF51" s="54">
        <f t="shared" si="24"/>
        <v>149540.72398190043</v>
      </c>
      <c r="AG51" s="54">
        <f t="shared" si="14"/>
        <v>142530.71950560089</v>
      </c>
      <c r="AH51" s="55">
        <f t="shared" si="25"/>
        <v>152674.57211403825</v>
      </c>
      <c r="AI51" s="54">
        <f t="shared" si="15"/>
        <v>142531</v>
      </c>
      <c r="AJ51" s="60">
        <v>0.19</v>
      </c>
      <c r="AK51" s="55">
        <f t="shared" si="16"/>
        <v>27081</v>
      </c>
      <c r="AL51" s="61">
        <f t="shared" si="17"/>
        <v>169612</v>
      </c>
    </row>
    <row r="52" spans="2:38" s="6" customFormat="1">
      <c r="B52" s="11" t="s">
        <v>933</v>
      </c>
      <c r="C52" s="11"/>
      <c r="D52" s="11" t="s">
        <v>1192</v>
      </c>
      <c r="E52" s="19" t="s">
        <v>49</v>
      </c>
      <c r="F52" s="12">
        <v>75630.252100840342</v>
      </c>
      <c r="G52" s="13" t="s">
        <v>1205</v>
      </c>
      <c r="H52" s="27">
        <v>14369.747899159665</v>
      </c>
      <c r="I52" s="14">
        <f t="shared" si="26"/>
        <v>90000</v>
      </c>
      <c r="J52" s="28">
        <v>268739</v>
      </c>
      <c r="K52" s="29">
        <v>0.19</v>
      </c>
      <c r="L52" s="28">
        <f t="shared" si="1"/>
        <v>51060</v>
      </c>
      <c r="M52" s="30">
        <f t="shared" si="2"/>
        <v>319799</v>
      </c>
      <c r="N52" s="28">
        <v>42933.333333333336</v>
      </c>
      <c r="O52" s="29">
        <v>0.19</v>
      </c>
      <c r="P52" s="28">
        <f t="shared" si="3"/>
        <v>8157</v>
      </c>
      <c r="Q52" s="30">
        <f t="shared" si="4"/>
        <v>51090</v>
      </c>
      <c r="R52" s="38">
        <v>35545.454545454544</v>
      </c>
      <c r="S52" s="13">
        <v>0.19</v>
      </c>
      <c r="T52" s="28">
        <f t="shared" si="5"/>
        <v>6754</v>
      </c>
      <c r="U52" s="30">
        <f t="shared" si="6"/>
        <v>42299</v>
      </c>
      <c r="V52" s="12">
        <v>72268.907563025219</v>
      </c>
      <c r="W52" s="13">
        <v>0.19</v>
      </c>
      <c r="X52" s="28">
        <f t="shared" si="7"/>
        <v>13731</v>
      </c>
      <c r="Y52" s="30">
        <f t="shared" si="8"/>
        <v>86000</v>
      </c>
      <c r="Z52" s="38">
        <v>194400</v>
      </c>
      <c r="AA52" s="13">
        <v>0.19</v>
      </c>
      <c r="AB52" s="28">
        <v>45600</v>
      </c>
      <c r="AC52" s="30">
        <f t="shared" si="9"/>
        <v>240000</v>
      </c>
      <c r="AD52" s="54">
        <f t="shared" si="22"/>
        <v>114919.49125710891</v>
      </c>
      <c r="AE52" s="54">
        <f t="shared" si="23"/>
        <v>87071.383667658796</v>
      </c>
      <c r="AF52" s="54">
        <f t="shared" si="24"/>
        <v>73949.579831932788</v>
      </c>
      <c r="AG52" s="54">
        <f t="shared" si="14"/>
        <v>68689.602338434794</v>
      </c>
      <c r="AH52" s="55">
        <f t="shared" si="25"/>
        <v>94681.100309816276</v>
      </c>
      <c r="AI52" s="54">
        <f t="shared" si="15"/>
        <v>68690</v>
      </c>
      <c r="AJ52" s="60">
        <v>0.19</v>
      </c>
      <c r="AK52" s="55">
        <f t="shared" si="16"/>
        <v>13051</v>
      </c>
      <c r="AL52" s="61">
        <f t="shared" si="17"/>
        <v>81741</v>
      </c>
    </row>
    <row r="53" spans="2:38" s="6" customFormat="1">
      <c r="B53" s="11" t="s">
        <v>934</v>
      </c>
      <c r="C53" s="11"/>
      <c r="D53" s="11" t="s">
        <v>1192</v>
      </c>
      <c r="E53" s="19" t="s">
        <v>50</v>
      </c>
      <c r="F53" s="12">
        <v>176470.58823529413</v>
      </c>
      <c r="G53" s="13" t="s">
        <v>1205</v>
      </c>
      <c r="H53" s="27">
        <v>33529.411764705881</v>
      </c>
      <c r="I53" s="14">
        <f t="shared" si="26"/>
        <v>210000</v>
      </c>
      <c r="J53" s="28">
        <v>117479</v>
      </c>
      <c r="K53" s="29">
        <v>0.19</v>
      </c>
      <c r="L53" s="28">
        <f t="shared" si="1"/>
        <v>22321</v>
      </c>
      <c r="M53" s="30">
        <f t="shared" si="2"/>
        <v>139800</v>
      </c>
      <c r="N53" s="28">
        <v>64666.666666666664</v>
      </c>
      <c r="O53" s="29">
        <v>0.19</v>
      </c>
      <c r="P53" s="28">
        <f t="shared" si="3"/>
        <v>12287</v>
      </c>
      <c r="Q53" s="30">
        <f t="shared" si="4"/>
        <v>76954</v>
      </c>
      <c r="R53" s="38">
        <v>100000</v>
      </c>
      <c r="S53" s="13">
        <v>0.19</v>
      </c>
      <c r="T53" s="28">
        <f t="shared" si="5"/>
        <v>19000</v>
      </c>
      <c r="U53" s="30">
        <f t="shared" si="6"/>
        <v>119000</v>
      </c>
      <c r="V53" s="12">
        <v>90368.455074337428</v>
      </c>
      <c r="W53" s="13">
        <v>0.19</v>
      </c>
      <c r="X53" s="28">
        <f t="shared" si="7"/>
        <v>17170</v>
      </c>
      <c r="Y53" s="30">
        <f t="shared" si="8"/>
        <v>107538</v>
      </c>
      <c r="Z53" s="38">
        <v>85050</v>
      </c>
      <c r="AA53" s="13">
        <v>0.19</v>
      </c>
      <c r="AB53" s="28">
        <v>19950</v>
      </c>
      <c r="AC53" s="30">
        <f t="shared" si="9"/>
        <v>105000</v>
      </c>
      <c r="AD53" s="54">
        <f t="shared" si="22"/>
        <v>105672.45166271638</v>
      </c>
      <c r="AE53" s="54">
        <f t="shared" si="23"/>
        <v>100500.30294498056</v>
      </c>
      <c r="AF53" s="54">
        <f t="shared" si="24"/>
        <v>95184.227537168714</v>
      </c>
      <c r="AG53" s="54">
        <f t="shared" si="14"/>
        <v>96051.727089149354</v>
      </c>
      <c r="AH53" s="55">
        <f t="shared" si="25"/>
        <v>38794.122392332276</v>
      </c>
      <c r="AI53" s="54">
        <f t="shared" si="15"/>
        <v>96052</v>
      </c>
      <c r="AJ53" s="60">
        <v>0.19</v>
      </c>
      <c r="AK53" s="55">
        <f t="shared" si="16"/>
        <v>18250</v>
      </c>
      <c r="AL53" s="61">
        <f t="shared" si="17"/>
        <v>114302</v>
      </c>
    </row>
    <row r="54" spans="2:38" s="6" customFormat="1">
      <c r="B54" s="11" t="s">
        <v>935</v>
      </c>
      <c r="C54" s="11"/>
      <c r="D54" s="11" t="s">
        <v>1192</v>
      </c>
      <c r="E54" s="19" t="s">
        <v>51</v>
      </c>
      <c r="F54" s="12">
        <v>302521.00840336137</v>
      </c>
      <c r="G54" s="13" t="s">
        <v>1205</v>
      </c>
      <c r="H54" s="27">
        <v>57478.991596638662</v>
      </c>
      <c r="I54" s="14">
        <f t="shared" si="26"/>
        <v>360000</v>
      </c>
      <c r="J54" s="28">
        <v>1139328</v>
      </c>
      <c r="K54" s="29">
        <v>0.19</v>
      </c>
      <c r="L54" s="28">
        <f t="shared" si="1"/>
        <v>216472</v>
      </c>
      <c r="M54" s="30">
        <f t="shared" si="2"/>
        <v>1355800</v>
      </c>
      <c r="N54" s="28">
        <v>588400</v>
      </c>
      <c r="O54" s="29">
        <v>0.19</v>
      </c>
      <c r="P54" s="28">
        <f t="shared" si="3"/>
        <v>111796</v>
      </c>
      <c r="Q54" s="30">
        <f t="shared" si="4"/>
        <v>700196</v>
      </c>
      <c r="R54" s="38">
        <v>968428.57142857136</v>
      </c>
      <c r="S54" s="13">
        <v>0.19</v>
      </c>
      <c r="T54" s="28">
        <f t="shared" si="5"/>
        <v>184001</v>
      </c>
      <c r="U54" s="30">
        <f t="shared" si="6"/>
        <v>1152430</v>
      </c>
      <c r="V54" s="12">
        <v>876405.9469941823</v>
      </c>
      <c r="W54" s="13">
        <v>0.19</v>
      </c>
      <c r="X54" s="28">
        <f t="shared" si="7"/>
        <v>166517</v>
      </c>
      <c r="Y54" s="30">
        <f t="shared" si="8"/>
        <v>1042923</v>
      </c>
      <c r="Z54" s="38">
        <v>838350</v>
      </c>
      <c r="AA54" s="13">
        <v>0.19</v>
      </c>
      <c r="AB54" s="28">
        <v>196650</v>
      </c>
      <c r="AC54" s="30">
        <f t="shared" si="9"/>
        <v>1035000</v>
      </c>
      <c r="AD54" s="54">
        <f t="shared" si="22"/>
        <v>785572.25447101926</v>
      </c>
      <c r="AE54" s="54">
        <f t="shared" si="23"/>
        <v>724234.49919028149</v>
      </c>
      <c r="AF54" s="54">
        <f t="shared" si="24"/>
        <v>857377.97349709109</v>
      </c>
      <c r="AG54" s="54">
        <f t="shared" si="14"/>
        <v>648702.38820311555</v>
      </c>
      <c r="AH54" s="55">
        <f t="shared" si="25"/>
        <v>297264.60082803713</v>
      </c>
      <c r="AI54" s="54">
        <f t="shared" si="15"/>
        <v>648702</v>
      </c>
      <c r="AJ54" s="60">
        <v>0.19</v>
      </c>
      <c r="AK54" s="55">
        <f t="shared" si="16"/>
        <v>123253</v>
      </c>
      <c r="AL54" s="61">
        <f t="shared" si="17"/>
        <v>771955</v>
      </c>
    </row>
    <row r="55" spans="2:38" s="6" customFormat="1">
      <c r="B55" s="11" t="s">
        <v>936</v>
      </c>
      <c r="C55" s="11"/>
      <c r="D55" s="11" t="s">
        <v>1192</v>
      </c>
      <c r="E55" s="19" t="s">
        <v>52</v>
      </c>
      <c r="F55" s="12">
        <v>100840.33613445378</v>
      </c>
      <c r="G55" s="13" t="s">
        <v>1205</v>
      </c>
      <c r="H55" s="27">
        <v>19159.663865546219</v>
      </c>
      <c r="I55" s="14">
        <f t="shared" si="26"/>
        <v>120000</v>
      </c>
      <c r="J55" s="28">
        <v>201513</v>
      </c>
      <c r="K55" s="29">
        <v>0.19</v>
      </c>
      <c r="L55" s="28">
        <f t="shared" si="1"/>
        <v>38287</v>
      </c>
      <c r="M55" s="30">
        <f t="shared" si="2"/>
        <v>239800</v>
      </c>
      <c r="N55" s="28">
        <v>0</v>
      </c>
      <c r="O55" s="29">
        <v>0.19</v>
      </c>
      <c r="P55" s="28">
        <f t="shared" si="3"/>
        <v>0</v>
      </c>
      <c r="Q55" s="30">
        <f t="shared" si="4"/>
        <v>0</v>
      </c>
      <c r="R55" s="38">
        <v>71428.571428571435</v>
      </c>
      <c r="S55" s="13">
        <v>0.19</v>
      </c>
      <c r="T55" s="28">
        <f t="shared" si="5"/>
        <v>13571</v>
      </c>
      <c r="U55" s="30">
        <f t="shared" si="6"/>
        <v>85000</v>
      </c>
      <c r="V55" s="12">
        <v>59469.941822882996</v>
      </c>
      <c r="W55" s="13">
        <v>0.19</v>
      </c>
      <c r="X55" s="28">
        <f t="shared" si="7"/>
        <v>11299</v>
      </c>
      <c r="Y55" s="30">
        <f t="shared" si="8"/>
        <v>70769</v>
      </c>
      <c r="Z55" s="38">
        <v>60750</v>
      </c>
      <c r="AA55" s="13">
        <v>0.19</v>
      </c>
      <c r="AB55" s="28">
        <v>14250</v>
      </c>
      <c r="AC55" s="30">
        <f t="shared" si="9"/>
        <v>75000</v>
      </c>
      <c r="AD55" s="54">
        <f>AVERAGE(Z55,V55,R55,J55,F55)</f>
        <v>98800.369877181642</v>
      </c>
      <c r="AE55" s="54">
        <f>GEOMEAN(Z55,V55,R55,J55,F55)</f>
        <v>87888.210670207642</v>
      </c>
      <c r="AF55" s="54">
        <f>MEDIAN(Z55,V55,R55,J55,F55)</f>
        <v>71428.571428571435</v>
      </c>
      <c r="AG55" s="54">
        <f>HARMEAN(Z55,V55,R55,J55,F55)</f>
        <v>80443.72966518077</v>
      </c>
      <c r="AH55" s="55">
        <f>STDEVA(Z55,V55,R55,J55,F55)</f>
        <v>59787.068873866316</v>
      </c>
      <c r="AI55" s="54">
        <f t="shared" si="15"/>
        <v>80444</v>
      </c>
      <c r="AJ55" s="60">
        <v>0.19</v>
      </c>
      <c r="AK55" s="55">
        <f t="shared" si="16"/>
        <v>15284</v>
      </c>
      <c r="AL55" s="61">
        <f t="shared" si="17"/>
        <v>95728</v>
      </c>
    </row>
    <row r="56" spans="2:38" s="6" customFormat="1">
      <c r="B56" s="11" t="s">
        <v>937</v>
      </c>
      <c r="C56" s="11"/>
      <c r="D56" s="11" t="s">
        <v>1192</v>
      </c>
      <c r="E56" s="19" t="s">
        <v>53</v>
      </c>
      <c r="F56" s="12">
        <v>50420.168067226892</v>
      </c>
      <c r="G56" s="13" t="s">
        <v>1205</v>
      </c>
      <c r="H56" s="27">
        <v>9579.8319327731097</v>
      </c>
      <c r="I56" s="14">
        <f t="shared" si="26"/>
        <v>60000</v>
      </c>
      <c r="J56" s="28">
        <v>29207</v>
      </c>
      <c r="K56" s="29">
        <v>0.19</v>
      </c>
      <c r="L56" s="28">
        <f t="shared" si="1"/>
        <v>5549</v>
      </c>
      <c r="M56" s="30">
        <f t="shared" si="2"/>
        <v>34756</v>
      </c>
      <c r="N56" s="28">
        <v>15333.333333333334</v>
      </c>
      <c r="O56" s="29">
        <v>0.19</v>
      </c>
      <c r="P56" s="28">
        <f t="shared" si="3"/>
        <v>2913</v>
      </c>
      <c r="Q56" s="30">
        <f t="shared" si="4"/>
        <v>18246</v>
      </c>
      <c r="R56" s="38">
        <v>24825.714285714286</v>
      </c>
      <c r="S56" s="13">
        <v>0.19</v>
      </c>
      <c r="T56" s="28">
        <f t="shared" si="5"/>
        <v>4717</v>
      </c>
      <c r="U56" s="30">
        <f t="shared" si="6"/>
        <v>29543</v>
      </c>
      <c r="V56" s="12">
        <v>19263.089851325145</v>
      </c>
      <c r="W56" s="13">
        <v>0.19</v>
      </c>
      <c r="X56" s="28">
        <f t="shared" si="7"/>
        <v>3660</v>
      </c>
      <c r="Y56" s="30">
        <f t="shared" si="8"/>
        <v>22923</v>
      </c>
      <c r="Z56" s="38">
        <v>18225</v>
      </c>
      <c r="AA56" s="13">
        <v>0.19</v>
      </c>
      <c r="AB56" s="28">
        <v>4275</v>
      </c>
      <c r="AC56" s="30">
        <f t="shared" si="9"/>
        <v>22500</v>
      </c>
      <c r="AD56" s="54">
        <f>AVERAGE(Z56,V56,R56,N56,J56,F56)</f>
        <v>26212.38425626661</v>
      </c>
      <c r="AE56" s="54">
        <f>GEOMEAN(Z56,V56,R56,N56,J56,F56)</f>
        <v>24117.771497399084</v>
      </c>
      <c r="AF56" s="54">
        <f>MEDIAN(Z56,V56,R56,N56,J56,F56)</f>
        <v>22044.402068519717</v>
      </c>
      <c r="AG56" s="54">
        <f t="shared" si="14"/>
        <v>22526.552344078285</v>
      </c>
      <c r="AH56" s="55">
        <f>STDEVA(Z56,V56,R56,N56,J56,F56)</f>
        <v>12863.530798856273</v>
      </c>
      <c r="AI56" s="54">
        <f t="shared" si="15"/>
        <v>22527</v>
      </c>
      <c r="AJ56" s="60">
        <v>0.19</v>
      </c>
      <c r="AK56" s="55">
        <f t="shared" si="16"/>
        <v>4280</v>
      </c>
      <c r="AL56" s="61">
        <f t="shared" si="17"/>
        <v>26807</v>
      </c>
    </row>
    <row r="57" spans="2:38" s="6" customFormat="1">
      <c r="B57" s="11" t="s">
        <v>938</v>
      </c>
      <c r="C57" s="11"/>
      <c r="D57" s="11" t="s">
        <v>1192</v>
      </c>
      <c r="E57" s="19" t="s">
        <v>54</v>
      </c>
      <c r="F57" s="12">
        <v>63025.210084033613</v>
      </c>
      <c r="G57" s="13" t="s">
        <v>1205</v>
      </c>
      <c r="H57" s="27">
        <v>11974.789915966387</v>
      </c>
      <c r="I57" s="14">
        <f t="shared" si="26"/>
        <v>75000</v>
      </c>
      <c r="J57" s="28">
        <v>122797</v>
      </c>
      <c r="K57" s="29">
        <v>0.19</v>
      </c>
      <c r="L57" s="28">
        <f t="shared" si="1"/>
        <v>23331</v>
      </c>
      <c r="M57" s="30">
        <f t="shared" si="2"/>
        <v>146128</v>
      </c>
      <c r="N57" s="28">
        <v>56666.666666666664</v>
      </c>
      <c r="O57" s="29">
        <v>0.19</v>
      </c>
      <c r="P57" s="28">
        <f t="shared" si="3"/>
        <v>10767</v>
      </c>
      <c r="Q57" s="30">
        <f t="shared" si="4"/>
        <v>67434</v>
      </c>
      <c r="R57" s="38">
        <v>215952.85714285716</v>
      </c>
      <c r="S57" s="13">
        <v>0.19</v>
      </c>
      <c r="T57" s="28">
        <f t="shared" si="5"/>
        <v>41031</v>
      </c>
      <c r="U57" s="30">
        <f t="shared" si="6"/>
        <v>256984</v>
      </c>
      <c r="V57" s="12">
        <v>80025.856496444743</v>
      </c>
      <c r="W57" s="13">
        <v>0.19</v>
      </c>
      <c r="X57" s="28">
        <f t="shared" si="7"/>
        <v>15205</v>
      </c>
      <c r="Y57" s="30">
        <f t="shared" si="8"/>
        <v>95231</v>
      </c>
      <c r="Z57" s="38">
        <v>75330</v>
      </c>
      <c r="AA57" s="13">
        <v>0.19</v>
      </c>
      <c r="AB57" s="28">
        <v>17670</v>
      </c>
      <c r="AC57" s="30">
        <f t="shared" si="9"/>
        <v>93000</v>
      </c>
      <c r="AD57" s="54">
        <f>AVERAGE(Z57,V57,R57,N57,J57,F57)</f>
        <v>102299.59839833371</v>
      </c>
      <c r="AE57" s="54">
        <f>GEOMEAN(Z57,V57,R57,N57,J57,F57)</f>
        <v>91081.70736314384</v>
      </c>
      <c r="AF57" s="54">
        <f>MEDIAN(Z57,V57,R57,N57,J57,F57)</f>
        <v>77677.928248222364</v>
      </c>
      <c r="AG57" s="54">
        <f t="shared" si="14"/>
        <v>83265.36555711813</v>
      </c>
      <c r="AH57" s="55">
        <f>STDEVA(Z57,V57,R57,N57,J57,F57)</f>
        <v>60308.419889163641</v>
      </c>
      <c r="AI57" s="54">
        <f t="shared" si="15"/>
        <v>83265</v>
      </c>
      <c r="AJ57" s="60">
        <v>0.19</v>
      </c>
      <c r="AK57" s="55">
        <f t="shared" si="16"/>
        <v>15820</v>
      </c>
      <c r="AL57" s="61">
        <f t="shared" si="17"/>
        <v>99085</v>
      </c>
    </row>
    <row r="58" spans="2:38" s="6" customFormat="1">
      <c r="B58" s="11" t="s">
        <v>939</v>
      </c>
      <c r="C58" s="11"/>
      <c r="D58" s="11" t="s">
        <v>1192</v>
      </c>
      <c r="E58" s="19" t="s">
        <v>55</v>
      </c>
      <c r="F58" s="12">
        <v>63025.210084033613</v>
      </c>
      <c r="G58" s="13" t="s">
        <v>1205</v>
      </c>
      <c r="H58" s="27">
        <v>11974.789915966387</v>
      </c>
      <c r="I58" s="14">
        <f t="shared" si="26"/>
        <v>75000</v>
      </c>
      <c r="J58" s="28">
        <v>122797</v>
      </c>
      <c r="K58" s="29">
        <v>0.19</v>
      </c>
      <c r="L58" s="28">
        <f t="shared" si="1"/>
        <v>23331</v>
      </c>
      <c r="M58" s="30">
        <f t="shared" si="2"/>
        <v>146128</v>
      </c>
      <c r="N58" s="28">
        <v>0</v>
      </c>
      <c r="O58" s="29">
        <v>0.19</v>
      </c>
      <c r="P58" s="28">
        <f t="shared" si="3"/>
        <v>0</v>
      </c>
      <c r="Q58" s="30">
        <f t="shared" si="4"/>
        <v>0</v>
      </c>
      <c r="R58" s="38">
        <v>215952.85714285716</v>
      </c>
      <c r="S58" s="13">
        <v>0.19</v>
      </c>
      <c r="T58" s="28">
        <f t="shared" si="5"/>
        <v>41031</v>
      </c>
      <c r="U58" s="30">
        <f t="shared" si="6"/>
        <v>256984</v>
      </c>
      <c r="V58" s="12">
        <v>80025.856496444743</v>
      </c>
      <c r="W58" s="13">
        <v>0.19</v>
      </c>
      <c r="X58" s="28">
        <f t="shared" si="7"/>
        <v>15205</v>
      </c>
      <c r="Y58" s="30">
        <f t="shared" si="8"/>
        <v>95231</v>
      </c>
      <c r="Z58" s="38">
        <v>4860</v>
      </c>
      <c r="AA58" s="13">
        <v>0.19</v>
      </c>
      <c r="AB58" s="28">
        <v>1140</v>
      </c>
      <c r="AC58" s="30">
        <f t="shared" si="9"/>
        <v>6000</v>
      </c>
      <c r="AD58" s="54">
        <f>AVERAGE(Z58,V58,R58,J58,F58)</f>
        <v>97332.184744667102</v>
      </c>
      <c r="AE58" s="54">
        <f>GEOMEAN(Z58,V58,R58,J58,F58)</f>
        <v>57887.597127118141</v>
      </c>
      <c r="AF58" s="54">
        <f>MEDIAN(Z58,V58,R58,J58,F58)</f>
        <v>80025.856496444743</v>
      </c>
      <c r="AG58" s="54">
        <f>HARMEAN(Z58,V58,R58,J58,F58)</f>
        <v>20251.269122363152</v>
      </c>
      <c r="AH58" s="55">
        <f>STDEVA(Z58,V58,R58,J58,F58)</f>
        <v>78655.742313322829</v>
      </c>
      <c r="AI58" s="54">
        <f t="shared" si="15"/>
        <v>20251</v>
      </c>
      <c r="AJ58" s="60">
        <v>0.19</v>
      </c>
      <c r="AK58" s="55">
        <f t="shared" si="16"/>
        <v>3848</v>
      </c>
      <c r="AL58" s="61">
        <f t="shared" si="17"/>
        <v>24099</v>
      </c>
    </row>
    <row r="59" spans="2:38" s="6" customFormat="1">
      <c r="B59" s="11" t="s">
        <v>940</v>
      </c>
      <c r="C59" s="11"/>
      <c r="D59" s="11" t="s">
        <v>1192</v>
      </c>
      <c r="E59" s="19" t="s">
        <v>56</v>
      </c>
      <c r="F59" s="12">
        <v>226890.75630252101</v>
      </c>
      <c r="G59" s="13" t="s">
        <v>1205</v>
      </c>
      <c r="H59" s="27">
        <v>43109.243697478996</v>
      </c>
      <c r="I59" s="14">
        <f t="shared" si="26"/>
        <v>270000</v>
      </c>
      <c r="J59" s="28">
        <v>137647</v>
      </c>
      <c r="K59" s="29">
        <v>0.19</v>
      </c>
      <c r="L59" s="28">
        <f t="shared" si="1"/>
        <v>26153</v>
      </c>
      <c r="M59" s="30">
        <f t="shared" si="2"/>
        <v>163800</v>
      </c>
      <c r="N59" s="28">
        <v>73600</v>
      </c>
      <c r="O59" s="29">
        <v>0.19</v>
      </c>
      <c r="P59" s="28">
        <f t="shared" si="3"/>
        <v>13984</v>
      </c>
      <c r="Q59" s="30">
        <f t="shared" si="4"/>
        <v>87584</v>
      </c>
      <c r="R59" s="38">
        <v>117000.00000000001</v>
      </c>
      <c r="S59" s="13">
        <v>0.19</v>
      </c>
      <c r="T59" s="28">
        <f t="shared" si="5"/>
        <v>22230</v>
      </c>
      <c r="U59" s="30">
        <f t="shared" si="6"/>
        <v>139230</v>
      </c>
      <c r="V59" s="12">
        <v>105882.35294117648</v>
      </c>
      <c r="W59" s="13">
        <v>0.19</v>
      </c>
      <c r="X59" s="28">
        <f t="shared" si="7"/>
        <v>20118</v>
      </c>
      <c r="Y59" s="30">
        <f t="shared" si="8"/>
        <v>126000</v>
      </c>
      <c r="Z59" s="38">
        <v>89910</v>
      </c>
      <c r="AA59" s="13">
        <v>0.19</v>
      </c>
      <c r="AB59" s="28">
        <v>21090</v>
      </c>
      <c r="AC59" s="30">
        <f t="shared" si="9"/>
        <v>111000</v>
      </c>
      <c r="AD59" s="54">
        <f t="shared" ref="AD59:AD85" si="27">AVERAGE(Z59,V59,R59,N59,J59,F59)</f>
        <v>125155.01820728292</v>
      </c>
      <c r="AE59" s="54">
        <f t="shared" ref="AE59:AE85" si="28">GEOMEAN(Z59,V59,R59,N59,J59,F59)</f>
        <v>116962.45312855596</v>
      </c>
      <c r="AF59" s="54">
        <f t="shared" ref="AF59:AF85" si="29">MEDIAN(Z59,V59,R59,N59,J59,F59)</f>
        <v>111441.17647058825</v>
      </c>
      <c r="AG59" s="54">
        <f t="shared" si="14"/>
        <v>110348.86481292808</v>
      </c>
      <c r="AH59" s="55">
        <f t="shared" ref="AH59:AH85" si="30">STDEVA(Z59,V59,R59,N59,J59,F59)</f>
        <v>54487.211663101123</v>
      </c>
      <c r="AI59" s="54">
        <f t="shared" si="15"/>
        <v>110349</v>
      </c>
      <c r="AJ59" s="60">
        <v>0.19</v>
      </c>
      <c r="AK59" s="55">
        <f t="shared" si="16"/>
        <v>20966</v>
      </c>
      <c r="AL59" s="61">
        <f t="shared" si="17"/>
        <v>131315</v>
      </c>
    </row>
    <row r="60" spans="2:38" s="6" customFormat="1" ht="28.8">
      <c r="B60" s="11" t="s">
        <v>941</v>
      </c>
      <c r="C60" s="11"/>
      <c r="D60" s="11" t="s">
        <v>1192</v>
      </c>
      <c r="E60" s="19" t="s">
        <v>57</v>
      </c>
      <c r="F60" s="12">
        <v>176470.58823529413</v>
      </c>
      <c r="G60" s="13" t="s">
        <v>1205</v>
      </c>
      <c r="H60" s="27">
        <v>33529.411764705881</v>
      </c>
      <c r="I60" s="14">
        <f t="shared" si="26"/>
        <v>210000</v>
      </c>
      <c r="J60" s="28">
        <v>259000</v>
      </c>
      <c r="K60" s="29">
        <v>0.19</v>
      </c>
      <c r="L60" s="28">
        <f t="shared" si="1"/>
        <v>49210</v>
      </c>
      <c r="M60" s="30">
        <f t="shared" si="2"/>
        <v>308210</v>
      </c>
      <c r="N60" s="28">
        <v>96666.666666666672</v>
      </c>
      <c r="O60" s="29">
        <v>0.19</v>
      </c>
      <c r="P60" s="28">
        <f t="shared" si="3"/>
        <v>18367</v>
      </c>
      <c r="Q60" s="30">
        <f t="shared" si="4"/>
        <v>115034</v>
      </c>
      <c r="R60" s="38">
        <v>159857.14285714287</v>
      </c>
      <c r="S60" s="13">
        <v>0.19</v>
      </c>
      <c r="T60" s="28">
        <f t="shared" si="5"/>
        <v>30373</v>
      </c>
      <c r="U60" s="30">
        <f t="shared" si="6"/>
        <v>190230</v>
      </c>
      <c r="V60" s="12">
        <v>145959.92243051066</v>
      </c>
      <c r="W60" s="13">
        <v>0.19</v>
      </c>
      <c r="X60" s="28">
        <f t="shared" si="7"/>
        <v>27732</v>
      </c>
      <c r="Y60" s="30">
        <f t="shared" si="8"/>
        <v>173692</v>
      </c>
      <c r="Z60" s="38">
        <v>135958.5</v>
      </c>
      <c r="AA60" s="13">
        <v>0.19</v>
      </c>
      <c r="AB60" s="28">
        <v>31891.5</v>
      </c>
      <c r="AC60" s="30">
        <f t="shared" si="9"/>
        <v>167850</v>
      </c>
      <c r="AD60" s="54">
        <f t="shared" si="27"/>
        <v>162318.80336493571</v>
      </c>
      <c r="AE60" s="54">
        <f t="shared" si="28"/>
        <v>155275.6940918107</v>
      </c>
      <c r="AF60" s="54">
        <f t="shared" si="29"/>
        <v>152908.53264382677</v>
      </c>
      <c r="AG60" s="54">
        <f t="shared" si="14"/>
        <v>148756.1575523722</v>
      </c>
      <c r="AH60" s="55">
        <f t="shared" si="30"/>
        <v>54454.142546232179</v>
      </c>
      <c r="AI60" s="54">
        <f t="shared" si="15"/>
        <v>148756</v>
      </c>
      <c r="AJ60" s="60">
        <v>0.19</v>
      </c>
      <c r="AK60" s="55">
        <f t="shared" si="16"/>
        <v>28264</v>
      </c>
      <c r="AL60" s="61">
        <f t="shared" si="17"/>
        <v>177020</v>
      </c>
    </row>
    <row r="61" spans="2:38" s="6" customFormat="1">
      <c r="B61" s="11" t="s">
        <v>942</v>
      </c>
      <c r="C61" s="11"/>
      <c r="D61" s="11" t="s">
        <v>1192</v>
      </c>
      <c r="E61" s="19" t="s">
        <v>58</v>
      </c>
      <c r="F61" s="12">
        <v>504201.68067226891</v>
      </c>
      <c r="G61" s="13" t="s">
        <v>1205</v>
      </c>
      <c r="H61" s="27">
        <v>95798.319327731093</v>
      </c>
      <c r="I61" s="14">
        <f t="shared" si="26"/>
        <v>600000</v>
      </c>
      <c r="J61" s="28">
        <v>268739</v>
      </c>
      <c r="K61" s="29">
        <v>0.19</v>
      </c>
      <c r="L61" s="28">
        <f t="shared" si="1"/>
        <v>51060</v>
      </c>
      <c r="M61" s="30">
        <f t="shared" si="2"/>
        <v>319799</v>
      </c>
      <c r="N61" s="28">
        <v>142000</v>
      </c>
      <c r="O61" s="29">
        <v>0.19</v>
      </c>
      <c r="P61" s="28">
        <f t="shared" si="3"/>
        <v>26980</v>
      </c>
      <c r="Q61" s="30">
        <f t="shared" si="4"/>
        <v>168980</v>
      </c>
      <c r="R61" s="38">
        <v>228428.57142857145</v>
      </c>
      <c r="S61" s="13">
        <v>0.19</v>
      </c>
      <c r="T61" s="28">
        <f t="shared" si="5"/>
        <v>43401</v>
      </c>
      <c r="U61" s="30">
        <f t="shared" si="6"/>
        <v>271830</v>
      </c>
      <c r="V61" s="12">
        <v>206722.68907563027</v>
      </c>
      <c r="W61" s="13">
        <v>0.19</v>
      </c>
      <c r="X61" s="28">
        <f t="shared" si="7"/>
        <v>39277</v>
      </c>
      <c r="Y61" s="30">
        <f t="shared" si="8"/>
        <v>246000</v>
      </c>
      <c r="Z61" s="38">
        <v>194400</v>
      </c>
      <c r="AA61" s="13">
        <v>0.19</v>
      </c>
      <c r="AB61" s="28">
        <v>45600</v>
      </c>
      <c r="AC61" s="30">
        <f t="shared" si="9"/>
        <v>240000</v>
      </c>
      <c r="AD61" s="54">
        <f t="shared" si="27"/>
        <v>257415.32352941178</v>
      </c>
      <c r="AE61" s="54">
        <f t="shared" si="28"/>
        <v>236869.8000057131</v>
      </c>
      <c r="AF61" s="54">
        <f t="shared" si="29"/>
        <v>217575.63025210088</v>
      </c>
      <c r="AG61" s="54">
        <f t="shared" si="14"/>
        <v>221354.53888870095</v>
      </c>
      <c r="AH61" s="55">
        <f t="shared" si="30"/>
        <v>127854.08449540273</v>
      </c>
      <c r="AI61" s="54">
        <f t="shared" si="15"/>
        <v>221355</v>
      </c>
      <c r="AJ61" s="60">
        <v>0.19</v>
      </c>
      <c r="AK61" s="55">
        <f t="shared" si="16"/>
        <v>42057</v>
      </c>
      <c r="AL61" s="61">
        <f t="shared" si="17"/>
        <v>263412</v>
      </c>
    </row>
    <row r="62" spans="2:38" s="6" customFormat="1">
      <c r="B62" s="11" t="s">
        <v>943</v>
      </c>
      <c r="C62" s="11"/>
      <c r="D62" s="11" t="s">
        <v>1192</v>
      </c>
      <c r="E62" s="19" t="s">
        <v>59</v>
      </c>
      <c r="F62" s="12">
        <v>378151.26050420169</v>
      </c>
      <c r="G62" s="13" t="s">
        <v>1205</v>
      </c>
      <c r="H62" s="27">
        <v>71848.73949579832</v>
      </c>
      <c r="I62" s="14">
        <f t="shared" si="26"/>
        <v>450000</v>
      </c>
      <c r="J62" s="28">
        <v>206555</v>
      </c>
      <c r="K62" s="29">
        <v>0.19</v>
      </c>
      <c r="L62" s="28">
        <f t="shared" si="1"/>
        <v>39245</v>
      </c>
      <c r="M62" s="30">
        <f t="shared" si="2"/>
        <v>245800</v>
      </c>
      <c r="N62" s="28">
        <v>167333.33333333334</v>
      </c>
      <c r="O62" s="29">
        <v>0.19</v>
      </c>
      <c r="P62" s="28">
        <f t="shared" si="3"/>
        <v>31793</v>
      </c>
      <c r="Q62" s="30">
        <f t="shared" si="4"/>
        <v>199126</v>
      </c>
      <c r="R62" s="38">
        <v>175571.42857142858</v>
      </c>
      <c r="S62" s="13">
        <v>0.19</v>
      </c>
      <c r="T62" s="28">
        <f t="shared" si="5"/>
        <v>33359</v>
      </c>
      <c r="U62" s="30">
        <f t="shared" si="6"/>
        <v>208930</v>
      </c>
      <c r="V62" s="12">
        <v>158888.17065287652</v>
      </c>
      <c r="W62" s="13">
        <v>0.19</v>
      </c>
      <c r="X62" s="28">
        <f t="shared" si="7"/>
        <v>30189</v>
      </c>
      <c r="Y62" s="30">
        <f t="shared" si="8"/>
        <v>189077</v>
      </c>
      <c r="Z62" s="38">
        <v>149445</v>
      </c>
      <c r="AA62" s="13">
        <v>0.19</v>
      </c>
      <c r="AB62" s="28">
        <v>35055</v>
      </c>
      <c r="AC62" s="30">
        <f t="shared" si="9"/>
        <v>184500</v>
      </c>
      <c r="AD62" s="54">
        <f t="shared" si="27"/>
        <v>205990.69884364001</v>
      </c>
      <c r="AE62" s="54">
        <f t="shared" si="28"/>
        <v>194708.57904014809</v>
      </c>
      <c r="AF62" s="54">
        <f t="shared" si="29"/>
        <v>171452.38095238095</v>
      </c>
      <c r="AG62" s="54">
        <f t="shared" si="14"/>
        <v>186667.50463551036</v>
      </c>
      <c r="AH62" s="55">
        <f t="shared" si="30"/>
        <v>86574.090302865763</v>
      </c>
      <c r="AI62" s="54">
        <f t="shared" si="15"/>
        <v>186668</v>
      </c>
      <c r="AJ62" s="60">
        <v>0.19</v>
      </c>
      <c r="AK62" s="55">
        <f t="shared" si="16"/>
        <v>35467</v>
      </c>
      <c r="AL62" s="61">
        <f t="shared" si="17"/>
        <v>222135</v>
      </c>
    </row>
    <row r="63" spans="2:38" s="6" customFormat="1" ht="28.8">
      <c r="B63" s="11" t="s">
        <v>944</v>
      </c>
      <c r="C63" s="11"/>
      <c r="D63" s="11" t="s">
        <v>1192</v>
      </c>
      <c r="E63" s="19" t="s">
        <v>60</v>
      </c>
      <c r="F63" s="12">
        <v>151260.50420168068</v>
      </c>
      <c r="G63" s="13" t="s">
        <v>1205</v>
      </c>
      <c r="H63" s="27">
        <v>28739.495798319331</v>
      </c>
      <c r="I63" s="14">
        <f t="shared" si="26"/>
        <v>180000</v>
      </c>
      <c r="J63" s="28">
        <v>220000</v>
      </c>
      <c r="K63" s="29">
        <v>0.19</v>
      </c>
      <c r="L63" s="28">
        <f t="shared" si="1"/>
        <v>41800</v>
      </c>
      <c r="M63" s="30">
        <f t="shared" si="2"/>
        <v>261800</v>
      </c>
      <c r="N63" s="28">
        <v>102133.33333333333</v>
      </c>
      <c r="O63" s="29">
        <v>0.19</v>
      </c>
      <c r="P63" s="28">
        <f t="shared" si="3"/>
        <v>19405</v>
      </c>
      <c r="Q63" s="30">
        <f t="shared" si="4"/>
        <v>121538</v>
      </c>
      <c r="R63" s="38">
        <v>372714.28571428574</v>
      </c>
      <c r="S63" s="13">
        <v>0.19</v>
      </c>
      <c r="T63" s="28">
        <f t="shared" si="5"/>
        <v>70816</v>
      </c>
      <c r="U63" s="30">
        <f t="shared" si="6"/>
        <v>443530</v>
      </c>
      <c r="V63" s="12">
        <v>169230.76923076922</v>
      </c>
      <c r="W63" s="13">
        <v>0.19</v>
      </c>
      <c r="X63" s="28">
        <f t="shared" si="7"/>
        <v>32154</v>
      </c>
      <c r="Y63" s="30">
        <f t="shared" si="8"/>
        <v>201385</v>
      </c>
      <c r="Z63" s="38">
        <v>142155</v>
      </c>
      <c r="AA63" s="13">
        <v>0.19</v>
      </c>
      <c r="AB63" s="28">
        <v>33345</v>
      </c>
      <c r="AC63" s="30">
        <f t="shared" si="9"/>
        <v>175500</v>
      </c>
      <c r="AD63" s="54">
        <f t="shared" si="27"/>
        <v>192915.64874667817</v>
      </c>
      <c r="AE63" s="54">
        <f t="shared" si="28"/>
        <v>176734.85435858433</v>
      </c>
      <c r="AF63" s="54">
        <f t="shared" si="29"/>
        <v>160245.63671622495</v>
      </c>
      <c r="AG63" s="54">
        <f t="shared" si="14"/>
        <v>164049.28524169305</v>
      </c>
      <c r="AH63" s="55">
        <f t="shared" si="30"/>
        <v>96099.228691974684</v>
      </c>
      <c r="AI63" s="54">
        <f t="shared" si="15"/>
        <v>164049</v>
      </c>
      <c r="AJ63" s="60">
        <v>0.19</v>
      </c>
      <c r="AK63" s="55">
        <f t="shared" si="16"/>
        <v>31169</v>
      </c>
      <c r="AL63" s="61">
        <f t="shared" si="17"/>
        <v>195218</v>
      </c>
    </row>
    <row r="64" spans="2:38" s="6" customFormat="1">
      <c r="B64" s="11" t="s">
        <v>945</v>
      </c>
      <c r="C64" s="11"/>
      <c r="D64" s="11" t="s">
        <v>1192</v>
      </c>
      <c r="E64" s="19" t="s">
        <v>61</v>
      </c>
      <c r="F64" s="12">
        <v>176470.58823529413</v>
      </c>
      <c r="G64" s="13" t="s">
        <v>1205</v>
      </c>
      <c r="H64" s="27">
        <v>33529.411764705881</v>
      </c>
      <c r="I64" s="14">
        <f t="shared" si="26"/>
        <v>210000</v>
      </c>
      <c r="J64" s="28">
        <v>177983</v>
      </c>
      <c r="K64" s="29">
        <v>0.19</v>
      </c>
      <c r="L64" s="28">
        <f t="shared" si="1"/>
        <v>33817</v>
      </c>
      <c r="M64" s="30">
        <f t="shared" si="2"/>
        <v>211800</v>
      </c>
      <c r="N64" s="28">
        <v>78000</v>
      </c>
      <c r="O64" s="29">
        <v>0.19</v>
      </c>
      <c r="P64" s="28">
        <f t="shared" si="3"/>
        <v>14820</v>
      </c>
      <c r="Q64" s="30">
        <f t="shared" si="4"/>
        <v>92820</v>
      </c>
      <c r="R64" s="38">
        <v>121285.71428571429</v>
      </c>
      <c r="S64" s="13">
        <v>0.19</v>
      </c>
      <c r="T64" s="28">
        <f t="shared" si="5"/>
        <v>23044</v>
      </c>
      <c r="U64" s="30">
        <f t="shared" si="6"/>
        <v>144330</v>
      </c>
      <c r="V64" s="12">
        <v>136910.14867485454</v>
      </c>
      <c r="W64" s="13">
        <v>0.19</v>
      </c>
      <c r="X64" s="28">
        <f t="shared" si="7"/>
        <v>26013</v>
      </c>
      <c r="Y64" s="30">
        <f t="shared" si="8"/>
        <v>162923</v>
      </c>
      <c r="Z64" s="38">
        <v>103275</v>
      </c>
      <c r="AA64" s="13">
        <v>0.19</v>
      </c>
      <c r="AB64" s="28">
        <v>24225</v>
      </c>
      <c r="AC64" s="30">
        <f t="shared" si="9"/>
        <v>127500</v>
      </c>
      <c r="AD64" s="54">
        <f t="shared" si="27"/>
        <v>132320.74186597715</v>
      </c>
      <c r="AE64" s="54">
        <f t="shared" si="28"/>
        <v>127027.47315071935</v>
      </c>
      <c r="AF64" s="54">
        <f t="shared" si="29"/>
        <v>129097.93148028442</v>
      </c>
      <c r="AG64" s="54">
        <f t="shared" si="14"/>
        <v>121611.02093707152</v>
      </c>
      <c r="AH64" s="55">
        <f t="shared" si="30"/>
        <v>39928.644751110856</v>
      </c>
      <c r="AI64" s="54">
        <f t="shared" si="15"/>
        <v>121611</v>
      </c>
      <c r="AJ64" s="60">
        <v>0.19</v>
      </c>
      <c r="AK64" s="55">
        <f t="shared" si="16"/>
        <v>23106</v>
      </c>
      <c r="AL64" s="61">
        <f t="shared" si="17"/>
        <v>144717</v>
      </c>
    </row>
    <row r="65" spans="2:38" s="6" customFormat="1" ht="28.8">
      <c r="B65" s="11" t="s">
        <v>946</v>
      </c>
      <c r="C65" s="11"/>
      <c r="D65" s="11" t="s">
        <v>1192</v>
      </c>
      <c r="E65" s="19" t="s">
        <v>62</v>
      </c>
      <c r="F65" s="12">
        <v>75630.252100840342</v>
      </c>
      <c r="G65" s="13" t="s">
        <v>1205</v>
      </c>
      <c r="H65" s="27">
        <v>14369.747899159665</v>
      </c>
      <c r="I65" s="14">
        <f t="shared" si="26"/>
        <v>90000</v>
      </c>
      <c r="J65" s="28">
        <v>129800</v>
      </c>
      <c r="K65" s="29">
        <v>0.19</v>
      </c>
      <c r="L65" s="28">
        <f t="shared" si="1"/>
        <v>24662</v>
      </c>
      <c r="M65" s="30">
        <f t="shared" si="2"/>
        <v>154462</v>
      </c>
      <c r="N65" s="28">
        <v>51333.333333333336</v>
      </c>
      <c r="O65" s="29">
        <v>0.19</v>
      </c>
      <c r="P65" s="28">
        <f t="shared" si="3"/>
        <v>9753</v>
      </c>
      <c r="Q65" s="30">
        <f t="shared" si="4"/>
        <v>61086</v>
      </c>
      <c r="R65" s="38">
        <v>74428.571428571435</v>
      </c>
      <c r="S65" s="13">
        <v>0.19</v>
      </c>
      <c r="T65" s="28">
        <f t="shared" si="5"/>
        <v>14141</v>
      </c>
      <c r="U65" s="30">
        <f t="shared" si="6"/>
        <v>88570</v>
      </c>
      <c r="V65" s="12">
        <v>50420.168067226892</v>
      </c>
      <c r="W65" s="13">
        <v>0.19</v>
      </c>
      <c r="X65" s="28">
        <f t="shared" si="7"/>
        <v>9580</v>
      </c>
      <c r="Y65" s="30">
        <f t="shared" si="8"/>
        <v>60000</v>
      </c>
      <c r="Z65" s="38">
        <v>54675</v>
      </c>
      <c r="AA65" s="13">
        <v>0.19</v>
      </c>
      <c r="AB65" s="28">
        <v>12825</v>
      </c>
      <c r="AC65" s="30">
        <f t="shared" si="9"/>
        <v>67500</v>
      </c>
      <c r="AD65" s="54">
        <f t="shared" si="27"/>
        <v>72714.55415499532</v>
      </c>
      <c r="AE65" s="54">
        <f t="shared" si="28"/>
        <v>68509.439082300902</v>
      </c>
      <c r="AF65" s="54">
        <f t="shared" si="29"/>
        <v>64551.785714285717</v>
      </c>
      <c r="AG65" s="54">
        <f t="shared" si="14"/>
        <v>65241.622403489979</v>
      </c>
      <c r="AH65" s="55">
        <f t="shared" si="30"/>
        <v>30165.573245057527</v>
      </c>
      <c r="AI65" s="54">
        <f t="shared" si="15"/>
        <v>65242</v>
      </c>
      <c r="AJ65" s="60">
        <v>0.19</v>
      </c>
      <c r="AK65" s="55">
        <f t="shared" si="16"/>
        <v>12396</v>
      </c>
      <c r="AL65" s="61">
        <f t="shared" si="17"/>
        <v>77638</v>
      </c>
    </row>
    <row r="66" spans="2:38" s="6" customFormat="1">
      <c r="B66" s="11" t="s">
        <v>947</v>
      </c>
      <c r="C66" s="11"/>
      <c r="D66" s="11" t="s">
        <v>1192</v>
      </c>
      <c r="E66" s="19" t="s">
        <v>63</v>
      </c>
      <c r="F66" s="12">
        <v>63025.210084033613</v>
      </c>
      <c r="G66" s="13" t="s">
        <v>1205</v>
      </c>
      <c r="H66" s="27">
        <v>11974.789915966387</v>
      </c>
      <c r="I66" s="14">
        <f t="shared" si="26"/>
        <v>75000</v>
      </c>
      <c r="J66" s="28">
        <v>373800</v>
      </c>
      <c r="K66" s="29">
        <v>0.19</v>
      </c>
      <c r="L66" s="28">
        <f t="shared" si="1"/>
        <v>71022</v>
      </c>
      <c r="M66" s="30">
        <f t="shared" si="2"/>
        <v>444822</v>
      </c>
      <c r="N66" s="28">
        <v>160666.66666666666</v>
      </c>
      <c r="O66" s="29">
        <v>0.19</v>
      </c>
      <c r="P66" s="28">
        <f t="shared" si="3"/>
        <v>30527</v>
      </c>
      <c r="Q66" s="30">
        <f t="shared" si="4"/>
        <v>191194</v>
      </c>
      <c r="R66" s="38">
        <v>267000</v>
      </c>
      <c r="S66" s="13">
        <v>0.19</v>
      </c>
      <c r="T66" s="28">
        <f t="shared" si="5"/>
        <v>50730</v>
      </c>
      <c r="U66" s="30">
        <f t="shared" si="6"/>
        <v>317730</v>
      </c>
      <c r="V66" s="12">
        <v>241628.95927601808</v>
      </c>
      <c r="W66" s="13">
        <v>0.19</v>
      </c>
      <c r="X66" s="28">
        <f t="shared" si="7"/>
        <v>45910</v>
      </c>
      <c r="Y66" s="30">
        <f t="shared" si="8"/>
        <v>287539</v>
      </c>
      <c r="Z66" s="38">
        <v>22963.5</v>
      </c>
      <c r="AA66" s="13">
        <v>0.19</v>
      </c>
      <c r="AB66" s="28">
        <v>5386.5</v>
      </c>
      <c r="AC66" s="30">
        <f t="shared" si="9"/>
        <v>28350</v>
      </c>
      <c r="AD66" s="54">
        <f t="shared" si="27"/>
        <v>188180.72267111973</v>
      </c>
      <c r="AE66" s="54">
        <f t="shared" si="28"/>
        <v>133289.6062132743</v>
      </c>
      <c r="AF66" s="54">
        <f t="shared" si="29"/>
        <v>201147.81297134236</v>
      </c>
      <c r="AG66" s="54">
        <f t="shared" si="14"/>
        <v>78743.025883755487</v>
      </c>
      <c r="AH66" s="55">
        <f t="shared" si="30"/>
        <v>132091.91108226628</v>
      </c>
      <c r="AI66" s="54">
        <f t="shared" si="15"/>
        <v>78743</v>
      </c>
      <c r="AJ66" s="60">
        <v>0.19</v>
      </c>
      <c r="AK66" s="55">
        <f t="shared" si="16"/>
        <v>14961</v>
      </c>
      <c r="AL66" s="61">
        <f t="shared" si="17"/>
        <v>93704</v>
      </c>
    </row>
    <row r="67" spans="2:38" s="6" customFormat="1">
      <c r="B67" s="11" t="s">
        <v>948</v>
      </c>
      <c r="C67" s="11"/>
      <c r="D67" s="11" t="s">
        <v>1192</v>
      </c>
      <c r="E67" s="19" t="s">
        <v>64</v>
      </c>
      <c r="F67" s="12">
        <v>113445.37815126051</v>
      </c>
      <c r="G67" s="13" t="s">
        <v>1205</v>
      </c>
      <c r="H67" s="27">
        <v>21554.621848739498</v>
      </c>
      <c r="I67" s="14">
        <f t="shared" si="26"/>
        <v>135000</v>
      </c>
      <c r="J67" s="28">
        <v>342689</v>
      </c>
      <c r="K67" s="29">
        <v>0.19</v>
      </c>
      <c r="L67" s="28">
        <f t="shared" si="1"/>
        <v>65111</v>
      </c>
      <c r="M67" s="30">
        <f t="shared" si="2"/>
        <v>407800</v>
      </c>
      <c r="N67" s="28">
        <v>336000</v>
      </c>
      <c r="O67" s="29">
        <v>0.19</v>
      </c>
      <c r="P67" s="28">
        <f t="shared" si="3"/>
        <v>63840</v>
      </c>
      <c r="Q67" s="30">
        <f t="shared" si="4"/>
        <v>399840</v>
      </c>
      <c r="R67" s="38">
        <v>300000</v>
      </c>
      <c r="S67" s="13">
        <v>0.19</v>
      </c>
      <c r="T67" s="28">
        <f t="shared" si="5"/>
        <v>57000</v>
      </c>
      <c r="U67" s="30">
        <f t="shared" si="6"/>
        <v>357000</v>
      </c>
      <c r="V67" s="12">
        <v>263606.98125404009</v>
      </c>
      <c r="W67" s="13">
        <v>0.19</v>
      </c>
      <c r="X67" s="28">
        <f t="shared" si="7"/>
        <v>50085</v>
      </c>
      <c r="Y67" s="30">
        <f t="shared" si="8"/>
        <v>313692</v>
      </c>
      <c r="Z67" s="38">
        <v>247860</v>
      </c>
      <c r="AA67" s="13">
        <v>0.19</v>
      </c>
      <c r="AB67" s="28">
        <v>58140</v>
      </c>
      <c r="AC67" s="30">
        <f t="shared" si="9"/>
        <v>306000</v>
      </c>
      <c r="AD67" s="54">
        <f t="shared" si="27"/>
        <v>267266.89323421678</v>
      </c>
      <c r="AE67" s="54">
        <f t="shared" si="28"/>
        <v>251991.06543003404</v>
      </c>
      <c r="AF67" s="54">
        <f t="shared" si="29"/>
        <v>281803.49062702002</v>
      </c>
      <c r="AG67" s="54">
        <f t="shared" si="14"/>
        <v>231924.40844330567</v>
      </c>
      <c r="AH67" s="55">
        <f t="shared" si="30"/>
        <v>84303.346785675167</v>
      </c>
      <c r="AI67" s="54">
        <f t="shared" si="15"/>
        <v>231924</v>
      </c>
      <c r="AJ67" s="60">
        <v>0.19</v>
      </c>
      <c r="AK67" s="55">
        <f t="shared" si="16"/>
        <v>44066</v>
      </c>
      <c r="AL67" s="61">
        <f t="shared" si="17"/>
        <v>275990</v>
      </c>
    </row>
    <row r="68" spans="2:38" s="6" customFormat="1">
      <c r="B68" s="11" t="s">
        <v>949</v>
      </c>
      <c r="C68" s="11"/>
      <c r="D68" s="11" t="s">
        <v>1192</v>
      </c>
      <c r="E68" s="19" t="s">
        <v>65</v>
      </c>
      <c r="F68" s="12">
        <v>201680.67226890757</v>
      </c>
      <c r="G68" s="13" t="s">
        <v>1205</v>
      </c>
      <c r="H68" s="27">
        <v>38319.327731092439</v>
      </c>
      <c r="I68" s="14">
        <f t="shared" si="26"/>
        <v>240000</v>
      </c>
      <c r="J68" s="28">
        <v>231765</v>
      </c>
      <c r="K68" s="29">
        <v>0.19</v>
      </c>
      <c r="L68" s="28">
        <f t="shared" si="1"/>
        <v>44035</v>
      </c>
      <c r="M68" s="30">
        <f t="shared" si="2"/>
        <v>275800</v>
      </c>
      <c r="N68" s="28">
        <v>118000</v>
      </c>
      <c r="O68" s="29">
        <v>0.19</v>
      </c>
      <c r="P68" s="28">
        <f t="shared" si="3"/>
        <v>22420</v>
      </c>
      <c r="Q68" s="30">
        <f t="shared" si="4"/>
        <v>140420</v>
      </c>
      <c r="R68" s="38">
        <v>197000</v>
      </c>
      <c r="S68" s="13">
        <v>0.19</v>
      </c>
      <c r="T68" s="28">
        <f t="shared" si="5"/>
        <v>37430</v>
      </c>
      <c r="U68" s="30">
        <f t="shared" si="6"/>
        <v>234430</v>
      </c>
      <c r="V68" s="12">
        <v>179573.36780866192</v>
      </c>
      <c r="W68" s="13">
        <v>0.19</v>
      </c>
      <c r="X68" s="28">
        <f t="shared" si="7"/>
        <v>34119</v>
      </c>
      <c r="Y68" s="30">
        <f t="shared" si="8"/>
        <v>213692</v>
      </c>
      <c r="Z68" s="38">
        <v>167670</v>
      </c>
      <c r="AA68" s="13">
        <v>0.19</v>
      </c>
      <c r="AB68" s="28">
        <v>39330</v>
      </c>
      <c r="AC68" s="30">
        <f t="shared" si="9"/>
        <v>207000</v>
      </c>
      <c r="AD68" s="54">
        <f t="shared" si="27"/>
        <v>182614.84001292824</v>
      </c>
      <c r="AE68" s="54">
        <f t="shared" si="28"/>
        <v>178837.9197803023</v>
      </c>
      <c r="AF68" s="54">
        <f t="shared" si="29"/>
        <v>188286.68390433094</v>
      </c>
      <c r="AG68" s="54">
        <f t="shared" si="14"/>
        <v>174638.84396136866</v>
      </c>
      <c r="AH68" s="55">
        <f t="shared" si="30"/>
        <v>38454.787375044019</v>
      </c>
      <c r="AI68" s="54">
        <f t="shared" si="15"/>
        <v>174639</v>
      </c>
      <c r="AJ68" s="60">
        <v>0.19</v>
      </c>
      <c r="AK68" s="55">
        <f t="shared" si="16"/>
        <v>33181</v>
      </c>
      <c r="AL68" s="61">
        <f t="shared" si="17"/>
        <v>207820</v>
      </c>
    </row>
    <row r="69" spans="2:38" s="6" customFormat="1">
      <c r="B69" s="11" t="s">
        <v>950</v>
      </c>
      <c r="C69" s="11"/>
      <c r="D69" s="11" t="s">
        <v>1192</v>
      </c>
      <c r="E69" s="19" t="s">
        <v>66</v>
      </c>
      <c r="F69" s="12">
        <v>378151.26050420169</v>
      </c>
      <c r="G69" s="13" t="s">
        <v>1205</v>
      </c>
      <c r="H69" s="27">
        <v>71848.73949579832</v>
      </c>
      <c r="I69" s="14">
        <f t="shared" si="26"/>
        <v>450000</v>
      </c>
      <c r="J69" s="28">
        <v>130924</v>
      </c>
      <c r="K69" s="29">
        <v>0.19</v>
      </c>
      <c r="L69" s="28">
        <f t="shared" si="1"/>
        <v>24876</v>
      </c>
      <c r="M69" s="30">
        <f t="shared" si="2"/>
        <v>155800</v>
      </c>
      <c r="N69" s="28">
        <v>68266.666666666672</v>
      </c>
      <c r="O69" s="29">
        <v>0.19</v>
      </c>
      <c r="P69" s="28">
        <f t="shared" si="3"/>
        <v>12971</v>
      </c>
      <c r="Q69" s="30">
        <f t="shared" si="4"/>
        <v>81238</v>
      </c>
      <c r="R69" s="38">
        <v>192857.14285714284</v>
      </c>
      <c r="S69" s="13">
        <v>0.19</v>
      </c>
      <c r="T69" s="28">
        <f t="shared" si="5"/>
        <v>36643</v>
      </c>
      <c r="U69" s="30">
        <f t="shared" si="6"/>
        <v>229500</v>
      </c>
      <c r="V69" s="12">
        <v>100711.05365223013</v>
      </c>
      <c r="W69" s="13">
        <v>0.19</v>
      </c>
      <c r="X69" s="28">
        <f t="shared" si="7"/>
        <v>19135</v>
      </c>
      <c r="Y69" s="30">
        <f t="shared" si="8"/>
        <v>119846</v>
      </c>
      <c r="Z69" s="38">
        <v>94770</v>
      </c>
      <c r="AA69" s="13">
        <v>0.19</v>
      </c>
      <c r="AB69" s="28">
        <v>22230</v>
      </c>
      <c r="AC69" s="30">
        <f t="shared" si="9"/>
        <v>117000</v>
      </c>
      <c r="AD69" s="54">
        <f t="shared" si="27"/>
        <v>160946.68728004023</v>
      </c>
      <c r="AE69" s="54">
        <f t="shared" si="28"/>
        <v>135616.60788073152</v>
      </c>
      <c r="AF69" s="54">
        <f t="shared" si="29"/>
        <v>115817.52682611506</v>
      </c>
      <c r="AG69" s="54">
        <f t="shared" si="14"/>
        <v>118583.29673992492</v>
      </c>
      <c r="AH69" s="55">
        <f t="shared" si="30"/>
        <v>114625.24789499285</v>
      </c>
      <c r="AI69" s="54">
        <f t="shared" si="15"/>
        <v>118583</v>
      </c>
      <c r="AJ69" s="60">
        <v>0.19</v>
      </c>
      <c r="AK69" s="55">
        <f t="shared" si="16"/>
        <v>22531</v>
      </c>
      <c r="AL69" s="61">
        <f t="shared" si="17"/>
        <v>141114</v>
      </c>
    </row>
    <row r="70" spans="2:38" s="6" customFormat="1">
      <c r="B70" s="11" t="s">
        <v>951</v>
      </c>
      <c r="C70" s="11"/>
      <c r="D70" s="11" t="s">
        <v>1192</v>
      </c>
      <c r="E70" s="19" t="s">
        <v>67</v>
      </c>
      <c r="F70" s="12">
        <v>756302.52100840339</v>
      </c>
      <c r="G70" s="13" t="s">
        <v>1205</v>
      </c>
      <c r="H70" s="27">
        <v>143697.47899159664</v>
      </c>
      <c r="I70" s="14">
        <f t="shared" si="26"/>
        <v>900000</v>
      </c>
      <c r="J70" s="28">
        <v>216000</v>
      </c>
      <c r="K70" s="29">
        <v>0.19</v>
      </c>
      <c r="L70" s="28">
        <f t="shared" si="1"/>
        <v>41040</v>
      </c>
      <c r="M70" s="30">
        <f t="shared" si="2"/>
        <v>257040</v>
      </c>
      <c r="N70" s="28">
        <v>94933.333333333328</v>
      </c>
      <c r="O70" s="29">
        <v>0.19</v>
      </c>
      <c r="P70" s="28">
        <f t="shared" si="3"/>
        <v>18037</v>
      </c>
      <c r="Q70" s="30">
        <f t="shared" si="4"/>
        <v>112970</v>
      </c>
      <c r="R70" s="38">
        <v>171428.57142857142</v>
      </c>
      <c r="S70" s="13">
        <v>0.19</v>
      </c>
      <c r="T70" s="28">
        <f t="shared" si="5"/>
        <v>32571</v>
      </c>
      <c r="U70" s="30">
        <f t="shared" si="6"/>
        <v>204000</v>
      </c>
      <c r="V70" s="12">
        <v>148545.57207498382</v>
      </c>
      <c r="W70" s="13">
        <v>0.19</v>
      </c>
      <c r="X70" s="28">
        <f t="shared" si="7"/>
        <v>28224</v>
      </c>
      <c r="Y70" s="30">
        <f t="shared" si="8"/>
        <v>176770</v>
      </c>
      <c r="Z70" s="38">
        <v>157950</v>
      </c>
      <c r="AA70" s="13">
        <v>0.19</v>
      </c>
      <c r="AB70" s="28">
        <v>37050</v>
      </c>
      <c r="AC70" s="30">
        <f t="shared" si="9"/>
        <v>195000</v>
      </c>
      <c r="AD70" s="54">
        <f t="shared" si="27"/>
        <v>257526.66630754867</v>
      </c>
      <c r="AE70" s="54">
        <f t="shared" si="28"/>
        <v>199146.08026144555</v>
      </c>
      <c r="AF70" s="54">
        <f t="shared" si="29"/>
        <v>164689.28571428571</v>
      </c>
      <c r="AG70" s="54">
        <f t="shared" si="14"/>
        <v>169577.98475597537</v>
      </c>
      <c r="AH70" s="55">
        <f t="shared" si="30"/>
        <v>247444.41092483466</v>
      </c>
      <c r="AI70" s="54">
        <f t="shared" si="15"/>
        <v>169578</v>
      </c>
      <c r="AJ70" s="60">
        <v>0.19</v>
      </c>
      <c r="AK70" s="55">
        <f t="shared" si="16"/>
        <v>32220</v>
      </c>
      <c r="AL70" s="61">
        <f t="shared" si="17"/>
        <v>201798</v>
      </c>
    </row>
    <row r="71" spans="2:38" s="6" customFormat="1">
      <c r="B71" s="11" t="s">
        <v>952</v>
      </c>
      <c r="C71" s="11"/>
      <c r="D71" s="11" t="s">
        <v>1192</v>
      </c>
      <c r="E71" s="19" t="s">
        <v>68</v>
      </c>
      <c r="F71" s="12">
        <v>50420.168067226892</v>
      </c>
      <c r="G71" s="13" t="s">
        <v>1205</v>
      </c>
      <c r="H71" s="27">
        <v>9579.8319327731097</v>
      </c>
      <c r="I71" s="14">
        <f t="shared" si="26"/>
        <v>60000</v>
      </c>
      <c r="J71" s="28">
        <v>34062</v>
      </c>
      <c r="K71" s="29">
        <v>0.19</v>
      </c>
      <c r="L71" s="28">
        <f t="shared" si="1"/>
        <v>6472</v>
      </c>
      <c r="M71" s="30">
        <f t="shared" si="2"/>
        <v>40534</v>
      </c>
      <c r="N71" s="28">
        <v>17066.666666666668</v>
      </c>
      <c r="O71" s="29">
        <v>0.19</v>
      </c>
      <c r="P71" s="28">
        <f t="shared" si="3"/>
        <v>3243</v>
      </c>
      <c r="Q71" s="30">
        <f t="shared" si="4"/>
        <v>20310</v>
      </c>
      <c r="R71" s="38">
        <v>28952.857142857145</v>
      </c>
      <c r="S71" s="13">
        <v>0.19</v>
      </c>
      <c r="T71" s="28">
        <f t="shared" si="5"/>
        <v>5501</v>
      </c>
      <c r="U71" s="30">
        <f t="shared" si="6"/>
        <v>34454</v>
      </c>
      <c r="V71" s="12">
        <v>24434.389140271491</v>
      </c>
      <c r="W71" s="13">
        <v>0.19</v>
      </c>
      <c r="X71" s="28">
        <f t="shared" si="7"/>
        <v>4643</v>
      </c>
      <c r="Y71" s="30">
        <f t="shared" si="8"/>
        <v>29077</v>
      </c>
      <c r="Z71" s="38">
        <v>13972.5</v>
      </c>
      <c r="AA71" s="13">
        <v>0.19</v>
      </c>
      <c r="AB71" s="28">
        <v>3277.5</v>
      </c>
      <c r="AC71" s="30">
        <f t="shared" si="9"/>
        <v>17250</v>
      </c>
      <c r="AD71" s="54">
        <f t="shared" si="27"/>
        <v>28151.430169503699</v>
      </c>
      <c r="AE71" s="54">
        <f t="shared" si="28"/>
        <v>25723.596894912884</v>
      </c>
      <c r="AF71" s="54">
        <f t="shared" si="29"/>
        <v>26693.62314156432</v>
      </c>
      <c r="AG71" s="54">
        <f t="shared" si="14"/>
        <v>23546.097390296603</v>
      </c>
      <c r="AH71" s="55">
        <f t="shared" si="30"/>
        <v>13184.871976251952</v>
      </c>
      <c r="AI71" s="54">
        <f t="shared" si="15"/>
        <v>23546</v>
      </c>
      <c r="AJ71" s="60">
        <v>0.19</v>
      </c>
      <c r="AK71" s="55">
        <f t="shared" si="16"/>
        <v>4474</v>
      </c>
      <c r="AL71" s="61">
        <f t="shared" si="17"/>
        <v>28020</v>
      </c>
    </row>
    <row r="72" spans="2:38" s="6" customFormat="1">
      <c r="B72" s="11" t="s">
        <v>953</v>
      </c>
      <c r="C72" s="11"/>
      <c r="D72" s="11" t="s">
        <v>1192</v>
      </c>
      <c r="E72" s="19" t="s">
        <v>69</v>
      </c>
      <c r="F72" s="12">
        <v>100840.33613445378</v>
      </c>
      <c r="G72" s="13" t="s">
        <v>1205</v>
      </c>
      <c r="H72" s="27">
        <v>19159.663865546219</v>
      </c>
      <c r="I72" s="14">
        <f t="shared" si="26"/>
        <v>120000</v>
      </c>
      <c r="J72" s="28">
        <v>16639</v>
      </c>
      <c r="K72" s="29">
        <v>0.19</v>
      </c>
      <c r="L72" s="28">
        <f t="shared" si="1"/>
        <v>3161</v>
      </c>
      <c r="M72" s="30">
        <f t="shared" si="2"/>
        <v>19800</v>
      </c>
      <c r="N72" s="28">
        <v>10000</v>
      </c>
      <c r="O72" s="29">
        <v>0.19</v>
      </c>
      <c r="P72" s="28">
        <f t="shared" si="3"/>
        <v>1900</v>
      </c>
      <c r="Q72" s="30">
        <f t="shared" si="4"/>
        <v>11900</v>
      </c>
      <c r="R72" s="38">
        <v>8642.8571428571431</v>
      </c>
      <c r="S72" s="13">
        <v>0.19</v>
      </c>
      <c r="T72" s="28">
        <f t="shared" si="5"/>
        <v>1642</v>
      </c>
      <c r="U72" s="30">
        <f t="shared" si="6"/>
        <v>10285</v>
      </c>
      <c r="V72" s="12">
        <v>12798.965740142212</v>
      </c>
      <c r="W72" s="13">
        <v>0.19</v>
      </c>
      <c r="X72" s="28">
        <f t="shared" si="7"/>
        <v>2432</v>
      </c>
      <c r="Y72" s="30">
        <f t="shared" si="8"/>
        <v>15231</v>
      </c>
      <c r="Z72" s="38">
        <v>19440</v>
      </c>
      <c r="AA72" s="13">
        <v>0.19</v>
      </c>
      <c r="AB72" s="28">
        <v>4560</v>
      </c>
      <c r="AC72" s="30">
        <f t="shared" si="9"/>
        <v>24000</v>
      </c>
      <c r="AD72" s="54">
        <f t="shared" si="27"/>
        <v>28060.193169575523</v>
      </c>
      <c r="AE72" s="54">
        <f t="shared" si="28"/>
        <v>18178.093365567987</v>
      </c>
      <c r="AF72" s="54">
        <f t="shared" si="29"/>
        <v>14718.982870071106</v>
      </c>
      <c r="AG72" s="54">
        <f t="shared" si="14"/>
        <v>14447.716045314817</v>
      </c>
      <c r="AH72" s="55">
        <f t="shared" si="30"/>
        <v>35882.611867129846</v>
      </c>
      <c r="AI72" s="54">
        <f t="shared" si="15"/>
        <v>14448</v>
      </c>
      <c r="AJ72" s="60">
        <v>0.19</v>
      </c>
      <c r="AK72" s="55">
        <f t="shared" si="16"/>
        <v>2745</v>
      </c>
      <c r="AL72" s="61">
        <f t="shared" si="17"/>
        <v>17193</v>
      </c>
    </row>
    <row r="73" spans="2:38" s="6" customFormat="1">
      <c r="B73" s="11" t="s">
        <v>954</v>
      </c>
      <c r="C73" s="11"/>
      <c r="D73" s="11" t="s">
        <v>1192</v>
      </c>
      <c r="E73" s="19" t="s">
        <v>70</v>
      </c>
      <c r="F73" s="12">
        <v>201680.67226890757</v>
      </c>
      <c r="G73" s="13" t="s">
        <v>1205</v>
      </c>
      <c r="H73" s="27">
        <v>38319.327731092439</v>
      </c>
      <c r="I73" s="14">
        <f t="shared" ref="I73:I104" si="31">ROUND(F73+H73,)</f>
        <v>240000</v>
      </c>
      <c r="J73" s="28">
        <v>31765</v>
      </c>
      <c r="K73" s="29">
        <v>0.19</v>
      </c>
      <c r="L73" s="28">
        <f t="shared" ref="L73:L136" si="32">ROUND(J73*K73,)</f>
        <v>6035</v>
      </c>
      <c r="M73" s="30">
        <f t="shared" ref="M73:M136" si="33">ROUND(J73+L73,)</f>
        <v>37800</v>
      </c>
      <c r="N73" s="28">
        <v>30000</v>
      </c>
      <c r="O73" s="29">
        <v>0.19</v>
      </c>
      <c r="P73" s="28">
        <f t="shared" ref="P73:P136" si="34">ROUND(N73*O73,)</f>
        <v>5700</v>
      </c>
      <c r="Q73" s="30">
        <f t="shared" ref="Q73:Q136" si="35">ROUND(N73+P73,)</f>
        <v>35700</v>
      </c>
      <c r="R73" s="38">
        <v>27000.000000000004</v>
      </c>
      <c r="S73" s="13">
        <v>0.19</v>
      </c>
      <c r="T73" s="28">
        <f t="shared" ref="T73:T136" si="36">ROUND(R73*S73,)</f>
        <v>5130</v>
      </c>
      <c r="U73" s="30">
        <f t="shared" ref="U73:U136" si="37">ROUND(R73+T73,)</f>
        <v>32130</v>
      </c>
      <c r="V73" s="12">
        <v>24434.389140271491</v>
      </c>
      <c r="W73" s="13">
        <v>0.19</v>
      </c>
      <c r="X73" s="28">
        <f t="shared" ref="X73:X136" si="38">ROUND(V73*W73,)</f>
        <v>4643</v>
      </c>
      <c r="Y73" s="30">
        <f t="shared" ref="Y73:Y136" si="39">ROUND(V73+X73,)</f>
        <v>29077</v>
      </c>
      <c r="Z73" s="38">
        <v>230.85</v>
      </c>
      <c r="AA73" s="13">
        <v>0.19</v>
      </c>
      <c r="AB73" s="28">
        <v>54.15</v>
      </c>
      <c r="AC73" s="30">
        <f t="shared" ref="AC73:AC136" si="40">ROUND(Z73+AB73,)</f>
        <v>285</v>
      </c>
      <c r="AD73" s="54">
        <f t="shared" si="27"/>
        <v>52518.485234863183</v>
      </c>
      <c r="AE73" s="54">
        <f t="shared" si="28"/>
        <v>17555.165198847266</v>
      </c>
      <c r="AF73" s="54">
        <f t="shared" si="29"/>
        <v>28500</v>
      </c>
      <c r="AG73" s="54">
        <f t="shared" si="14"/>
        <v>1339.4193521808463</v>
      </c>
      <c r="AH73" s="55">
        <f t="shared" si="30"/>
        <v>73974.392472033127</v>
      </c>
      <c r="AI73" s="54">
        <f t="shared" si="15"/>
        <v>1339</v>
      </c>
      <c r="AJ73" s="60">
        <v>0.19</v>
      </c>
      <c r="AK73" s="55">
        <f t="shared" si="16"/>
        <v>254</v>
      </c>
      <c r="AL73" s="61">
        <f t="shared" si="17"/>
        <v>1593</v>
      </c>
    </row>
    <row r="74" spans="2:38" s="6" customFormat="1">
      <c r="B74" s="11" t="s">
        <v>955</v>
      </c>
      <c r="C74" s="11"/>
      <c r="D74" s="11" t="s">
        <v>1192</v>
      </c>
      <c r="E74" s="19" t="s">
        <v>71</v>
      </c>
      <c r="F74" s="12">
        <v>63025.210084033613</v>
      </c>
      <c r="G74" s="13" t="s">
        <v>1205</v>
      </c>
      <c r="H74" s="27">
        <v>11974.789915966387</v>
      </c>
      <c r="I74" s="14">
        <f t="shared" si="31"/>
        <v>75000</v>
      </c>
      <c r="J74" s="28">
        <v>5210</v>
      </c>
      <c r="K74" s="29">
        <v>0.19</v>
      </c>
      <c r="L74" s="28">
        <f t="shared" si="32"/>
        <v>990</v>
      </c>
      <c r="M74" s="30">
        <f t="shared" si="33"/>
        <v>6200</v>
      </c>
      <c r="N74" s="28">
        <v>3266.6666666666665</v>
      </c>
      <c r="O74" s="29">
        <v>0.19</v>
      </c>
      <c r="P74" s="28">
        <f t="shared" si="34"/>
        <v>621</v>
      </c>
      <c r="Q74" s="30">
        <f t="shared" si="35"/>
        <v>3888</v>
      </c>
      <c r="R74" s="38">
        <v>4428.5714285714284</v>
      </c>
      <c r="S74" s="13">
        <v>0.19</v>
      </c>
      <c r="T74" s="28">
        <f t="shared" si="36"/>
        <v>841</v>
      </c>
      <c r="U74" s="30">
        <f t="shared" si="37"/>
        <v>5270</v>
      </c>
      <c r="V74" s="12">
        <v>4007.7569489334201</v>
      </c>
      <c r="W74" s="13">
        <v>0.19</v>
      </c>
      <c r="X74" s="28">
        <f t="shared" si="38"/>
        <v>761</v>
      </c>
      <c r="Y74" s="30">
        <f t="shared" si="39"/>
        <v>4769</v>
      </c>
      <c r="Z74" s="38">
        <v>3888</v>
      </c>
      <c r="AA74" s="13">
        <v>0.19</v>
      </c>
      <c r="AB74" s="28">
        <v>912</v>
      </c>
      <c r="AC74" s="30">
        <f t="shared" si="40"/>
        <v>4800</v>
      </c>
      <c r="AD74" s="54">
        <f t="shared" si="27"/>
        <v>13971.034188034188</v>
      </c>
      <c r="AE74" s="54">
        <f t="shared" si="28"/>
        <v>6479.7465932037658</v>
      </c>
      <c r="AF74" s="54">
        <f t="shared" si="29"/>
        <v>4218.1641887524238</v>
      </c>
      <c r="AG74" s="54">
        <f t="shared" ref="AG74:AG137" si="41">HARMEAN(Z74,V74,R74,N74,J74,F74)</f>
        <v>4813.6634024336372</v>
      </c>
      <c r="AH74" s="55">
        <f t="shared" si="30"/>
        <v>24040.151597725195</v>
      </c>
      <c r="AI74" s="54">
        <f t="shared" ref="AI74:AI137" si="42">ROUND(AG74,)</f>
        <v>4814</v>
      </c>
      <c r="AJ74" s="60">
        <v>0.19</v>
      </c>
      <c r="AK74" s="55">
        <f t="shared" ref="AK74:AK137" si="43">ROUND(AI74*AJ74,)</f>
        <v>915</v>
      </c>
      <c r="AL74" s="61">
        <f t="shared" ref="AL74:AL137" si="44">AK74+AI74</f>
        <v>5729</v>
      </c>
    </row>
    <row r="75" spans="2:38" s="6" customFormat="1">
      <c r="B75" s="11" t="s">
        <v>956</v>
      </c>
      <c r="C75" s="11"/>
      <c r="D75" s="11" t="s">
        <v>1192</v>
      </c>
      <c r="E75" s="19" t="s">
        <v>72</v>
      </c>
      <c r="F75" s="12">
        <v>75630.252100840342</v>
      </c>
      <c r="G75" s="13" t="s">
        <v>1205</v>
      </c>
      <c r="H75" s="27">
        <v>14369.747899159665</v>
      </c>
      <c r="I75" s="14">
        <f t="shared" si="31"/>
        <v>90000</v>
      </c>
      <c r="J75" s="28">
        <v>739371</v>
      </c>
      <c r="K75" s="29">
        <v>0.19</v>
      </c>
      <c r="L75" s="28">
        <f t="shared" si="32"/>
        <v>140480</v>
      </c>
      <c r="M75" s="30">
        <f t="shared" si="33"/>
        <v>879851</v>
      </c>
      <c r="N75" s="28">
        <v>168666.66666666666</v>
      </c>
      <c r="O75" s="29">
        <v>0.19</v>
      </c>
      <c r="P75" s="28">
        <f t="shared" si="34"/>
        <v>32047</v>
      </c>
      <c r="Q75" s="30">
        <f t="shared" si="35"/>
        <v>200714</v>
      </c>
      <c r="R75" s="38">
        <v>628465.71428571432</v>
      </c>
      <c r="S75" s="13">
        <v>0.19</v>
      </c>
      <c r="T75" s="28">
        <f t="shared" si="36"/>
        <v>119408</v>
      </c>
      <c r="U75" s="30">
        <f t="shared" si="37"/>
        <v>747874</v>
      </c>
      <c r="V75" s="12">
        <v>255850.03232062055</v>
      </c>
      <c r="W75" s="13">
        <v>0.19</v>
      </c>
      <c r="X75" s="28">
        <f t="shared" si="38"/>
        <v>48612</v>
      </c>
      <c r="Y75" s="30">
        <f t="shared" si="39"/>
        <v>304462</v>
      </c>
      <c r="Z75" s="38">
        <v>38880</v>
      </c>
      <c r="AA75" s="13">
        <v>0.19</v>
      </c>
      <c r="AB75" s="28">
        <v>9120</v>
      </c>
      <c r="AC75" s="30">
        <f t="shared" si="40"/>
        <v>48000</v>
      </c>
      <c r="AD75" s="54">
        <f t="shared" si="27"/>
        <v>317810.61089564033</v>
      </c>
      <c r="AE75" s="54">
        <f t="shared" si="28"/>
        <v>197286.22257670859</v>
      </c>
      <c r="AF75" s="54">
        <f t="shared" si="29"/>
        <v>212258.34949364362</v>
      </c>
      <c r="AG75" s="54">
        <f t="shared" si="41"/>
        <v>116001.52504064589</v>
      </c>
      <c r="AH75" s="55">
        <f t="shared" si="30"/>
        <v>295552.49828151887</v>
      </c>
      <c r="AI75" s="54">
        <f t="shared" si="42"/>
        <v>116002</v>
      </c>
      <c r="AJ75" s="60">
        <v>0.19</v>
      </c>
      <c r="AK75" s="55">
        <f t="shared" si="43"/>
        <v>22040</v>
      </c>
      <c r="AL75" s="61">
        <f t="shared" si="44"/>
        <v>138042</v>
      </c>
    </row>
    <row r="76" spans="2:38" s="6" customFormat="1">
      <c r="B76" s="11" t="s">
        <v>957</v>
      </c>
      <c r="C76" s="11"/>
      <c r="D76" s="11" t="s">
        <v>1192</v>
      </c>
      <c r="E76" s="19" t="s">
        <v>73</v>
      </c>
      <c r="F76" s="12">
        <v>37815.126050420171</v>
      </c>
      <c r="G76" s="13" t="s">
        <v>1205</v>
      </c>
      <c r="H76" s="27">
        <v>7184.8739495798327</v>
      </c>
      <c r="I76" s="14">
        <f t="shared" si="31"/>
        <v>45000</v>
      </c>
      <c r="J76" s="28">
        <v>6134</v>
      </c>
      <c r="K76" s="29">
        <v>0.19</v>
      </c>
      <c r="L76" s="28">
        <f t="shared" si="32"/>
        <v>1165</v>
      </c>
      <c r="M76" s="30">
        <f t="shared" si="33"/>
        <v>7299</v>
      </c>
      <c r="N76" s="28">
        <v>3733.3333333333335</v>
      </c>
      <c r="O76" s="29">
        <v>0.19</v>
      </c>
      <c r="P76" s="28">
        <f t="shared" si="34"/>
        <v>709</v>
      </c>
      <c r="Q76" s="30">
        <f t="shared" si="35"/>
        <v>4442</v>
      </c>
      <c r="R76" s="38">
        <v>5214.2857142857138</v>
      </c>
      <c r="S76" s="13">
        <v>0.19</v>
      </c>
      <c r="T76" s="28">
        <f t="shared" si="36"/>
        <v>991</v>
      </c>
      <c r="U76" s="30">
        <f t="shared" si="37"/>
        <v>6205</v>
      </c>
      <c r="V76" s="12">
        <v>4718.8106011635427</v>
      </c>
      <c r="W76" s="13">
        <v>0.19</v>
      </c>
      <c r="X76" s="28">
        <f t="shared" si="38"/>
        <v>897</v>
      </c>
      <c r="Y76" s="30">
        <f t="shared" si="39"/>
        <v>5616</v>
      </c>
      <c r="Z76" s="38">
        <v>4495.5</v>
      </c>
      <c r="AA76" s="13">
        <v>0.19</v>
      </c>
      <c r="AB76" s="28">
        <v>1054.5</v>
      </c>
      <c r="AC76" s="30">
        <f t="shared" si="40"/>
        <v>5550</v>
      </c>
      <c r="AD76" s="54">
        <f t="shared" si="27"/>
        <v>10351.842616533793</v>
      </c>
      <c r="AE76" s="54">
        <f t="shared" si="28"/>
        <v>6764.2332902041016</v>
      </c>
      <c r="AF76" s="54">
        <f t="shared" si="29"/>
        <v>4966.5481577246283</v>
      </c>
      <c r="AG76" s="54">
        <f t="shared" si="41"/>
        <v>5537.7596449899584</v>
      </c>
      <c r="AH76" s="55">
        <f t="shared" si="30"/>
        <v>13477.752690206853</v>
      </c>
      <c r="AI76" s="54">
        <f t="shared" si="42"/>
        <v>5538</v>
      </c>
      <c r="AJ76" s="60">
        <v>0.19</v>
      </c>
      <c r="AK76" s="55">
        <f t="shared" si="43"/>
        <v>1052</v>
      </c>
      <c r="AL76" s="61">
        <f t="shared" si="44"/>
        <v>6590</v>
      </c>
    </row>
    <row r="77" spans="2:38" s="6" customFormat="1">
      <c r="B77" s="11" t="s">
        <v>958</v>
      </c>
      <c r="C77" s="11"/>
      <c r="D77" s="11" t="s">
        <v>1192</v>
      </c>
      <c r="E77" s="19" t="s">
        <v>74</v>
      </c>
      <c r="F77" s="12">
        <v>50420.168067226892</v>
      </c>
      <c r="G77" s="13" t="s">
        <v>1205</v>
      </c>
      <c r="H77" s="27">
        <v>9579.8319327731097</v>
      </c>
      <c r="I77" s="14">
        <f t="shared" si="31"/>
        <v>60000</v>
      </c>
      <c r="J77" s="28">
        <v>4383</v>
      </c>
      <c r="K77" s="29">
        <v>0.19</v>
      </c>
      <c r="L77" s="28">
        <f t="shared" si="32"/>
        <v>833</v>
      </c>
      <c r="M77" s="30">
        <f t="shared" si="33"/>
        <v>5216</v>
      </c>
      <c r="N77" s="28">
        <v>2933.3333333333335</v>
      </c>
      <c r="O77" s="29">
        <v>0.19</v>
      </c>
      <c r="P77" s="28">
        <f t="shared" si="34"/>
        <v>557</v>
      </c>
      <c r="Q77" s="30">
        <f t="shared" si="35"/>
        <v>3490</v>
      </c>
      <c r="R77" s="38">
        <v>3725.7142857142858</v>
      </c>
      <c r="S77" s="13">
        <v>0.19</v>
      </c>
      <c r="T77" s="28">
        <f t="shared" si="36"/>
        <v>708</v>
      </c>
      <c r="U77" s="30">
        <f t="shared" si="37"/>
        <v>4434</v>
      </c>
      <c r="V77" s="12">
        <v>3038.1383322559795</v>
      </c>
      <c r="W77" s="13">
        <v>0.19</v>
      </c>
      <c r="X77" s="28">
        <f t="shared" si="38"/>
        <v>577</v>
      </c>
      <c r="Y77" s="30">
        <f t="shared" si="39"/>
        <v>3615</v>
      </c>
      <c r="Z77" s="38">
        <v>3645</v>
      </c>
      <c r="AA77" s="13">
        <v>0.19</v>
      </c>
      <c r="AB77" s="28">
        <v>855</v>
      </c>
      <c r="AC77" s="30">
        <f t="shared" si="40"/>
        <v>4500</v>
      </c>
      <c r="AD77" s="54">
        <f t="shared" si="27"/>
        <v>11357.559003088414</v>
      </c>
      <c r="AE77" s="54">
        <f t="shared" si="28"/>
        <v>5468.5891966848221</v>
      </c>
      <c r="AF77" s="54">
        <f t="shared" si="29"/>
        <v>3685.3571428571431</v>
      </c>
      <c r="AG77" s="54">
        <f t="shared" si="41"/>
        <v>4107.3414724865988</v>
      </c>
      <c r="AH77" s="55">
        <f t="shared" si="30"/>
        <v>19143.880791442163</v>
      </c>
      <c r="AI77" s="54">
        <f t="shared" si="42"/>
        <v>4107</v>
      </c>
      <c r="AJ77" s="60">
        <v>0.19</v>
      </c>
      <c r="AK77" s="55">
        <f t="shared" si="43"/>
        <v>780</v>
      </c>
      <c r="AL77" s="61">
        <f t="shared" si="44"/>
        <v>4887</v>
      </c>
    </row>
    <row r="78" spans="2:38" s="6" customFormat="1">
      <c r="B78" s="11" t="s">
        <v>959</v>
      </c>
      <c r="C78" s="11"/>
      <c r="D78" s="11" t="s">
        <v>1192</v>
      </c>
      <c r="E78" s="19" t="s">
        <v>75</v>
      </c>
      <c r="F78" s="12">
        <v>37815.126050420171</v>
      </c>
      <c r="G78" s="13" t="s">
        <v>1205</v>
      </c>
      <c r="H78" s="27">
        <v>7184.8739495798327</v>
      </c>
      <c r="I78" s="14">
        <f t="shared" si="31"/>
        <v>45000</v>
      </c>
      <c r="J78" s="28">
        <v>926</v>
      </c>
      <c r="K78" s="29">
        <v>0.19</v>
      </c>
      <c r="L78" s="28">
        <f t="shared" si="32"/>
        <v>176</v>
      </c>
      <c r="M78" s="30">
        <f t="shared" si="33"/>
        <v>1102</v>
      </c>
      <c r="N78" s="28">
        <v>1133.3333333333333</v>
      </c>
      <c r="O78" s="29">
        <v>0.19</v>
      </c>
      <c r="P78" s="28">
        <f t="shared" si="34"/>
        <v>215</v>
      </c>
      <c r="Q78" s="30">
        <f t="shared" si="35"/>
        <v>1348</v>
      </c>
      <c r="R78" s="38">
        <v>787.14285714285711</v>
      </c>
      <c r="S78" s="13">
        <v>0.19</v>
      </c>
      <c r="T78" s="28">
        <f t="shared" si="36"/>
        <v>150</v>
      </c>
      <c r="U78" s="30">
        <f t="shared" si="37"/>
        <v>937</v>
      </c>
      <c r="V78" s="12">
        <v>646.41241111829345</v>
      </c>
      <c r="W78" s="13">
        <v>0.19</v>
      </c>
      <c r="X78" s="28">
        <f t="shared" si="38"/>
        <v>123</v>
      </c>
      <c r="Y78" s="30">
        <f t="shared" si="39"/>
        <v>769</v>
      </c>
      <c r="Z78" s="38">
        <v>972</v>
      </c>
      <c r="AA78" s="13">
        <v>0.19</v>
      </c>
      <c r="AB78" s="28">
        <v>228</v>
      </c>
      <c r="AC78" s="30">
        <f t="shared" si="40"/>
        <v>1200</v>
      </c>
      <c r="AD78" s="54">
        <f t="shared" si="27"/>
        <v>7046.6691086691089</v>
      </c>
      <c r="AE78" s="54">
        <f t="shared" si="28"/>
        <v>1642.3937558606267</v>
      </c>
      <c r="AF78" s="54">
        <f t="shared" si="29"/>
        <v>949</v>
      </c>
      <c r="AG78" s="54">
        <f t="shared" si="41"/>
        <v>1028.2890898090068</v>
      </c>
      <c r="AH78" s="55">
        <f t="shared" si="30"/>
        <v>15074.313466118321</v>
      </c>
      <c r="AI78" s="54">
        <f t="shared" si="42"/>
        <v>1028</v>
      </c>
      <c r="AJ78" s="60">
        <v>0.19</v>
      </c>
      <c r="AK78" s="55">
        <f t="shared" si="43"/>
        <v>195</v>
      </c>
      <c r="AL78" s="61">
        <f t="shared" si="44"/>
        <v>1223</v>
      </c>
    </row>
    <row r="79" spans="2:38" s="6" customFormat="1">
      <c r="B79" s="11" t="s">
        <v>960</v>
      </c>
      <c r="C79" s="11"/>
      <c r="D79" s="11" t="s">
        <v>1192</v>
      </c>
      <c r="E79" s="19" t="s">
        <v>76</v>
      </c>
      <c r="F79" s="12">
        <v>63025.210084033613</v>
      </c>
      <c r="G79" s="13" t="s">
        <v>1205</v>
      </c>
      <c r="H79" s="27">
        <v>11974.789915966387</v>
      </c>
      <c r="I79" s="14">
        <f t="shared" si="31"/>
        <v>75000</v>
      </c>
      <c r="J79" s="28">
        <v>9808</v>
      </c>
      <c r="K79" s="29">
        <v>0.19</v>
      </c>
      <c r="L79" s="28">
        <f t="shared" si="32"/>
        <v>1864</v>
      </c>
      <c r="M79" s="30">
        <f t="shared" si="33"/>
        <v>11672</v>
      </c>
      <c r="N79" s="28">
        <v>5600</v>
      </c>
      <c r="O79" s="29">
        <v>0.19</v>
      </c>
      <c r="P79" s="28">
        <f t="shared" si="34"/>
        <v>1064</v>
      </c>
      <c r="Q79" s="30">
        <f t="shared" si="35"/>
        <v>6664</v>
      </c>
      <c r="R79" s="38">
        <v>8337.1428571428587</v>
      </c>
      <c r="S79" s="13">
        <v>0.19</v>
      </c>
      <c r="T79" s="28">
        <f t="shared" si="36"/>
        <v>1584</v>
      </c>
      <c r="U79" s="30">
        <f t="shared" si="37"/>
        <v>9921</v>
      </c>
      <c r="V79" s="12">
        <v>7110.5365223012277</v>
      </c>
      <c r="W79" s="13">
        <v>0.19</v>
      </c>
      <c r="X79" s="28">
        <f t="shared" si="38"/>
        <v>1351</v>
      </c>
      <c r="Y79" s="30">
        <f t="shared" si="39"/>
        <v>8462</v>
      </c>
      <c r="Z79" s="38">
        <v>7047</v>
      </c>
      <c r="AA79" s="13">
        <v>0.19</v>
      </c>
      <c r="AB79" s="28">
        <v>1653</v>
      </c>
      <c r="AC79" s="30">
        <f t="shared" si="40"/>
        <v>8700</v>
      </c>
      <c r="AD79" s="54">
        <f t="shared" si="27"/>
        <v>16821.314910579618</v>
      </c>
      <c r="AE79" s="54">
        <f t="shared" si="28"/>
        <v>10634.109110728372</v>
      </c>
      <c r="AF79" s="54">
        <f t="shared" si="29"/>
        <v>7723.8396897220427</v>
      </c>
      <c r="AG79" s="54">
        <f t="shared" si="41"/>
        <v>8585.1455624932078</v>
      </c>
      <c r="AH79" s="55">
        <f t="shared" si="30"/>
        <v>22679.162453082925</v>
      </c>
      <c r="AI79" s="54">
        <f t="shared" si="42"/>
        <v>8585</v>
      </c>
      <c r="AJ79" s="60">
        <v>0.19</v>
      </c>
      <c r="AK79" s="55">
        <f t="shared" si="43"/>
        <v>1631</v>
      </c>
      <c r="AL79" s="61">
        <f t="shared" si="44"/>
        <v>10216</v>
      </c>
    </row>
    <row r="80" spans="2:38" s="6" customFormat="1">
      <c r="B80" s="11" t="s">
        <v>961</v>
      </c>
      <c r="C80" s="11"/>
      <c r="D80" s="11" t="s">
        <v>1192</v>
      </c>
      <c r="E80" s="19" t="s">
        <v>77</v>
      </c>
      <c r="F80" s="12">
        <v>50420.168067226892</v>
      </c>
      <c r="G80" s="13" t="s">
        <v>1205</v>
      </c>
      <c r="H80" s="27">
        <v>9579.8319327731097</v>
      </c>
      <c r="I80" s="14">
        <f t="shared" si="31"/>
        <v>60000</v>
      </c>
      <c r="J80" s="28">
        <v>1461</v>
      </c>
      <c r="K80" s="29">
        <v>0.19</v>
      </c>
      <c r="L80" s="28">
        <f t="shared" si="32"/>
        <v>278</v>
      </c>
      <c r="M80" s="30">
        <f t="shared" si="33"/>
        <v>1739</v>
      </c>
      <c r="N80" s="28">
        <v>1266.6666666666667</v>
      </c>
      <c r="O80" s="29">
        <v>0.19</v>
      </c>
      <c r="P80" s="28">
        <f t="shared" si="34"/>
        <v>241</v>
      </c>
      <c r="Q80" s="30">
        <f t="shared" si="35"/>
        <v>1508</v>
      </c>
      <c r="R80" s="38">
        <v>1241.4285714285716</v>
      </c>
      <c r="S80" s="13">
        <v>0.19</v>
      </c>
      <c r="T80" s="28">
        <f t="shared" si="36"/>
        <v>236</v>
      </c>
      <c r="U80" s="30">
        <f t="shared" si="37"/>
        <v>1477</v>
      </c>
      <c r="V80" s="12">
        <v>1279.8965740142212</v>
      </c>
      <c r="W80" s="13">
        <v>0.19</v>
      </c>
      <c r="X80" s="28">
        <f t="shared" si="38"/>
        <v>243</v>
      </c>
      <c r="Y80" s="30">
        <f t="shared" si="39"/>
        <v>1523</v>
      </c>
      <c r="Z80" s="38">
        <v>1822.5</v>
      </c>
      <c r="AA80" s="13">
        <v>0.19</v>
      </c>
      <c r="AB80" s="28">
        <v>427.5</v>
      </c>
      <c r="AC80" s="30">
        <f t="shared" si="40"/>
        <v>2250</v>
      </c>
      <c r="AD80" s="54">
        <f t="shared" si="27"/>
        <v>9581.9433132227259</v>
      </c>
      <c r="AE80" s="54">
        <f t="shared" si="28"/>
        <v>2542.6124320588224</v>
      </c>
      <c r="AF80" s="54">
        <f t="shared" si="29"/>
        <v>1370.4482870071106</v>
      </c>
      <c r="AG80" s="54">
        <f t="shared" si="41"/>
        <v>1653.2098685347546</v>
      </c>
      <c r="AH80" s="55">
        <f t="shared" si="30"/>
        <v>20007.754865616986</v>
      </c>
      <c r="AI80" s="54">
        <f t="shared" si="42"/>
        <v>1653</v>
      </c>
      <c r="AJ80" s="60">
        <v>0.19</v>
      </c>
      <c r="AK80" s="55">
        <f t="shared" si="43"/>
        <v>314</v>
      </c>
      <c r="AL80" s="61">
        <f t="shared" si="44"/>
        <v>1967</v>
      </c>
    </row>
    <row r="81" spans="2:38" s="6" customFormat="1">
      <c r="B81" s="11" t="s">
        <v>962</v>
      </c>
      <c r="C81" s="11"/>
      <c r="D81" s="11" t="s">
        <v>1192</v>
      </c>
      <c r="E81" s="19" t="s">
        <v>78</v>
      </c>
      <c r="F81" s="12">
        <v>37815.126050420171</v>
      </c>
      <c r="G81" s="13" t="s">
        <v>1205</v>
      </c>
      <c r="H81" s="27">
        <v>7184.8739495798327</v>
      </c>
      <c r="I81" s="14">
        <f t="shared" si="31"/>
        <v>45000</v>
      </c>
      <c r="J81" s="28">
        <v>11100</v>
      </c>
      <c r="K81" s="29">
        <v>0.19</v>
      </c>
      <c r="L81" s="28">
        <f t="shared" si="32"/>
        <v>2109</v>
      </c>
      <c r="M81" s="30">
        <f t="shared" si="33"/>
        <v>13209</v>
      </c>
      <c r="N81" s="28">
        <v>6133.333333333333</v>
      </c>
      <c r="O81" s="29">
        <v>0.19</v>
      </c>
      <c r="P81" s="28">
        <f t="shared" si="34"/>
        <v>1165</v>
      </c>
      <c r="Q81" s="30">
        <f t="shared" si="35"/>
        <v>7298</v>
      </c>
      <c r="R81" s="38">
        <v>7928.5714285714294</v>
      </c>
      <c r="S81" s="13">
        <v>0.19</v>
      </c>
      <c r="T81" s="28">
        <f t="shared" si="36"/>
        <v>1506</v>
      </c>
      <c r="U81" s="30">
        <f t="shared" si="37"/>
        <v>9435</v>
      </c>
      <c r="V81" s="12">
        <v>7175.1777634130585</v>
      </c>
      <c r="W81" s="13">
        <v>0.19</v>
      </c>
      <c r="X81" s="28">
        <f t="shared" si="38"/>
        <v>1363</v>
      </c>
      <c r="Y81" s="30">
        <f t="shared" si="39"/>
        <v>8538</v>
      </c>
      <c r="Z81" s="38">
        <v>7290</v>
      </c>
      <c r="AA81" s="13">
        <v>0.19</v>
      </c>
      <c r="AB81" s="28">
        <v>1710</v>
      </c>
      <c r="AC81" s="30">
        <f t="shared" si="40"/>
        <v>9000</v>
      </c>
      <c r="AD81" s="54">
        <f t="shared" si="27"/>
        <v>12907.034762622998</v>
      </c>
      <c r="AE81" s="54">
        <f t="shared" si="28"/>
        <v>10109.741226341004</v>
      </c>
      <c r="AF81" s="54">
        <f t="shared" si="29"/>
        <v>7609.2857142857147</v>
      </c>
      <c r="AG81" s="54">
        <f t="shared" si="41"/>
        <v>8794.4595902095789</v>
      </c>
      <c r="AH81" s="55">
        <f t="shared" si="30"/>
        <v>12318.699433301632</v>
      </c>
      <c r="AI81" s="54">
        <f t="shared" si="42"/>
        <v>8794</v>
      </c>
      <c r="AJ81" s="60">
        <v>0.19</v>
      </c>
      <c r="AK81" s="55">
        <f t="shared" si="43"/>
        <v>1671</v>
      </c>
      <c r="AL81" s="61">
        <f t="shared" si="44"/>
        <v>10465</v>
      </c>
    </row>
    <row r="82" spans="2:38" s="6" customFormat="1">
      <c r="B82" s="11" t="s">
        <v>963</v>
      </c>
      <c r="C82" s="11"/>
      <c r="D82" s="11" t="s">
        <v>1192</v>
      </c>
      <c r="E82" s="19" t="s">
        <v>79</v>
      </c>
      <c r="F82" s="12">
        <v>50420.168067226892</v>
      </c>
      <c r="G82" s="13" t="s">
        <v>1205</v>
      </c>
      <c r="H82" s="27">
        <v>9579.8319327731097</v>
      </c>
      <c r="I82" s="14">
        <f t="shared" si="31"/>
        <v>60000</v>
      </c>
      <c r="J82" s="28">
        <v>5249</v>
      </c>
      <c r="K82" s="29">
        <v>0.19</v>
      </c>
      <c r="L82" s="28">
        <f t="shared" si="32"/>
        <v>997</v>
      </c>
      <c r="M82" s="30">
        <f t="shared" si="33"/>
        <v>6246</v>
      </c>
      <c r="N82" s="28">
        <v>3200</v>
      </c>
      <c r="O82" s="29">
        <v>0.19</v>
      </c>
      <c r="P82" s="28">
        <f t="shared" si="34"/>
        <v>608</v>
      </c>
      <c r="Q82" s="30">
        <f t="shared" si="35"/>
        <v>3808</v>
      </c>
      <c r="R82" s="38">
        <v>4461.4285714285716</v>
      </c>
      <c r="S82" s="13">
        <v>0.19</v>
      </c>
      <c r="T82" s="28">
        <f t="shared" si="36"/>
        <v>848</v>
      </c>
      <c r="U82" s="30">
        <f t="shared" si="37"/>
        <v>5309</v>
      </c>
      <c r="V82" s="12">
        <v>3749.1919844861018</v>
      </c>
      <c r="W82" s="13">
        <v>0.19</v>
      </c>
      <c r="X82" s="28">
        <f t="shared" si="38"/>
        <v>712</v>
      </c>
      <c r="Y82" s="30">
        <f t="shared" si="39"/>
        <v>4461</v>
      </c>
      <c r="Z82" s="38">
        <v>1822.5</v>
      </c>
      <c r="AA82" s="13">
        <v>0.19</v>
      </c>
      <c r="AB82" s="28">
        <v>427.5</v>
      </c>
      <c r="AC82" s="30">
        <f t="shared" si="40"/>
        <v>2250</v>
      </c>
      <c r="AD82" s="54">
        <f t="shared" si="27"/>
        <v>11483.714770523593</v>
      </c>
      <c r="AE82" s="54">
        <f t="shared" si="28"/>
        <v>5436.4867454144414</v>
      </c>
      <c r="AF82" s="54">
        <f t="shared" si="29"/>
        <v>4105.3102779573364</v>
      </c>
      <c r="AG82" s="54">
        <f t="shared" si="41"/>
        <v>3840.2205905434453</v>
      </c>
      <c r="AH82" s="55">
        <f t="shared" si="30"/>
        <v>19110.276874119063</v>
      </c>
      <c r="AI82" s="54">
        <f t="shared" si="42"/>
        <v>3840</v>
      </c>
      <c r="AJ82" s="60">
        <v>0.19</v>
      </c>
      <c r="AK82" s="55">
        <f t="shared" si="43"/>
        <v>730</v>
      </c>
      <c r="AL82" s="61">
        <f t="shared" si="44"/>
        <v>4570</v>
      </c>
    </row>
    <row r="83" spans="2:38" s="6" customFormat="1">
      <c r="B83" s="11" t="s">
        <v>964</v>
      </c>
      <c r="C83" s="11"/>
      <c r="D83" s="11" t="s">
        <v>1192</v>
      </c>
      <c r="E83" s="19" t="s">
        <v>80</v>
      </c>
      <c r="F83" s="12">
        <v>63025.210084033613</v>
      </c>
      <c r="G83" s="13" t="s">
        <v>1205</v>
      </c>
      <c r="H83" s="27">
        <v>11974.789915966387</v>
      </c>
      <c r="I83" s="14">
        <f t="shared" si="31"/>
        <v>75000</v>
      </c>
      <c r="J83" s="28">
        <v>6010</v>
      </c>
      <c r="K83" s="29">
        <v>0.19</v>
      </c>
      <c r="L83" s="28">
        <f t="shared" si="32"/>
        <v>1142</v>
      </c>
      <c r="M83" s="30">
        <f t="shared" si="33"/>
        <v>7152</v>
      </c>
      <c r="N83" s="28">
        <v>2000</v>
      </c>
      <c r="O83" s="29">
        <v>0.19</v>
      </c>
      <c r="P83" s="28">
        <f t="shared" si="34"/>
        <v>380</v>
      </c>
      <c r="Q83" s="30">
        <f t="shared" si="35"/>
        <v>2380</v>
      </c>
      <c r="R83" s="38">
        <v>5108.5714285714294</v>
      </c>
      <c r="S83" s="13">
        <v>0.19</v>
      </c>
      <c r="T83" s="28">
        <f t="shared" si="36"/>
        <v>971</v>
      </c>
      <c r="U83" s="30">
        <f t="shared" si="37"/>
        <v>6080</v>
      </c>
      <c r="V83" s="12">
        <v>2197.802197802198</v>
      </c>
      <c r="W83" s="13">
        <v>0.19</v>
      </c>
      <c r="X83" s="28">
        <f t="shared" si="38"/>
        <v>418</v>
      </c>
      <c r="Y83" s="30">
        <f t="shared" si="39"/>
        <v>2616</v>
      </c>
      <c r="Z83" s="38">
        <v>3037.5</v>
      </c>
      <c r="AA83" s="13">
        <v>0.19</v>
      </c>
      <c r="AB83" s="28">
        <v>712.5</v>
      </c>
      <c r="AC83" s="30">
        <f t="shared" si="40"/>
        <v>3750</v>
      </c>
      <c r="AD83" s="54">
        <f t="shared" si="27"/>
        <v>13563.180618401208</v>
      </c>
      <c r="AE83" s="54">
        <f t="shared" si="28"/>
        <v>5437.1400738625716</v>
      </c>
      <c r="AF83" s="54">
        <f t="shared" si="29"/>
        <v>4073.0357142857147</v>
      </c>
      <c r="AG83" s="54">
        <f t="shared" si="41"/>
        <v>3609.6227515218125</v>
      </c>
      <c r="AH83" s="55">
        <f t="shared" si="30"/>
        <v>24284.531035224081</v>
      </c>
      <c r="AI83" s="54">
        <f t="shared" si="42"/>
        <v>3610</v>
      </c>
      <c r="AJ83" s="60">
        <v>0.19</v>
      </c>
      <c r="AK83" s="55">
        <f t="shared" si="43"/>
        <v>686</v>
      </c>
      <c r="AL83" s="61">
        <f t="shared" si="44"/>
        <v>4296</v>
      </c>
    </row>
    <row r="84" spans="2:38" s="6" customFormat="1">
      <c r="B84" s="11" t="s">
        <v>965</v>
      </c>
      <c r="C84" s="11"/>
      <c r="D84" s="11" t="s">
        <v>1192</v>
      </c>
      <c r="E84" s="19" t="s">
        <v>81</v>
      </c>
      <c r="F84" s="12">
        <v>50420.168067226892</v>
      </c>
      <c r="G84" s="13" t="s">
        <v>1205</v>
      </c>
      <c r="H84" s="27">
        <v>9579.8319327731097</v>
      </c>
      <c r="I84" s="14">
        <f t="shared" si="31"/>
        <v>60000</v>
      </c>
      <c r="J84" s="28">
        <v>27403</v>
      </c>
      <c r="K84" s="29">
        <v>0.19</v>
      </c>
      <c r="L84" s="28">
        <f t="shared" si="32"/>
        <v>5207</v>
      </c>
      <c r="M84" s="30">
        <f t="shared" si="33"/>
        <v>32610</v>
      </c>
      <c r="N84" s="28">
        <v>6933.333333333333</v>
      </c>
      <c r="O84" s="29">
        <v>0.19</v>
      </c>
      <c r="P84" s="28">
        <f t="shared" si="34"/>
        <v>1317</v>
      </c>
      <c r="Q84" s="30">
        <f t="shared" si="35"/>
        <v>8250</v>
      </c>
      <c r="R84" s="38">
        <v>12135.714285714286</v>
      </c>
      <c r="S84" s="13">
        <v>0.19</v>
      </c>
      <c r="T84" s="28">
        <f t="shared" si="36"/>
        <v>2306</v>
      </c>
      <c r="U84" s="30">
        <f t="shared" si="37"/>
        <v>14442</v>
      </c>
      <c r="V84" s="12">
        <v>7756.9489334195214</v>
      </c>
      <c r="W84" s="13">
        <v>0.19</v>
      </c>
      <c r="X84" s="28">
        <f t="shared" si="38"/>
        <v>1474</v>
      </c>
      <c r="Y84" s="30">
        <f t="shared" si="39"/>
        <v>9231</v>
      </c>
      <c r="Z84" s="38">
        <v>7290</v>
      </c>
      <c r="AA84" s="13">
        <v>0.19</v>
      </c>
      <c r="AB84" s="28">
        <v>1710</v>
      </c>
      <c r="AC84" s="30">
        <f t="shared" si="40"/>
        <v>9000</v>
      </c>
      <c r="AD84" s="54">
        <f t="shared" si="27"/>
        <v>18656.52743661567</v>
      </c>
      <c r="AE84" s="54">
        <f t="shared" si="28"/>
        <v>13686.888016834331</v>
      </c>
      <c r="AF84" s="54">
        <f t="shared" si="29"/>
        <v>9946.3316095669034</v>
      </c>
      <c r="AG84" s="54">
        <f t="shared" si="41"/>
        <v>10927.99140815956</v>
      </c>
      <c r="AH84" s="55">
        <f t="shared" si="30"/>
        <v>17397.601501698591</v>
      </c>
      <c r="AI84" s="54">
        <f t="shared" si="42"/>
        <v>10928</v>
      </c>
      <c r="AJ84" s="60">
        <v>0.19</v>
      </c>
      <c r="AK84" s="55">
        <f t="shared" si="43"/>
        <v>2076</v>
      </c>
      <c r="AL84" s="61">
        <f t="shared" si="44"/>
        <v>13004</v>
      </c>
    </row>
    <row r="85" spans="2:38" s="6" customFormat="1">
      <c r="B85" s="11" t="s">
        <v>966</v>
      </c>
      <c r="C85" s="11"/>
      <c r="D85" s="11" t="s">
        <v>1192</v>
      </c>
      <c r="E85" s="19" t="s">
        <v>82</v>
      </c>
      <c r="F85" s="12">
        <v>100840.33613445378</v>
      </c>
      <c r="G85" s="13" t="s">
        <v>1205</v>
      </c>
      <c r="H85" s="27">
        <v>19159.663865546219</v>
      </c>
      <c r="I85" s="14">
        <f t="shared" si="31"/>
        <v>120000</v>
      </c>
      <c r="J85" s="28">
        <v>180404</v>
      </c>
      <c r="K85" s="29">
        <v>0.19</v>
      </c>
      <c r="L85" s="28">
        <f t="shared" si="32"/>
        <v>34277</v>
      </c>
      <c r="M85" s="30">
        <f t="shared" si="33"/>
        <v>214681</v>
      </c>
      <c r="N85" s="28">
        <v>78000</v>
      </c>
      <c r="O85" s="29">
        <v>0.19</v>
      </c>
      <c r="P85" s="28">
        <f t="shared" si="34"/>
        <v>14820</v>
      </c>
      <c r="Q85" s="30">
        <f t="shared" si="35"/>
        <v>92820</v>
      </c>
      <c r="R85" s="38">
        <v>150276.6</v>
      </c>
      <c r="S85" s="13">
        <v>0.19</v>
      </c>
      <c r="T85" s="28">
        <f t="shared" si="36"/>
        <v>28553</v>
      </c>
      <c r="U85" s="30">
        <f t="shared" si="37"/>
        <v>178830</v>
      </c>
      <c r="V85" s="12">
        <v>103296.7032967033</v>
      </c>
      <c r="W85" s="13">
        <v>0.19</v>
      </c>
      <c r="X85" s="28">
        <f t="shared" si="38"/>
        <v>19626</v>
      </c>
      <c r="Y85" s="30">
        <f t="shared" si="39"/>
        <v>122923</v>
      </c>
      <c r="Z85" s="38">
        <v>97200</v>
      </c>
      <c r="AA85" s="13">
        <v>0.19</v>
      </c>
      <c r="AB85" s="28">
        <v>22800</v>
      </c>
      <c r="AC85" s="30">
        <f t="shared" si="40"/>
        <v>120000</v>
      </c>
      <c r="AD85" s="54">
        <f t="shared" si="27"/>
        <v>118336.27323852618</v>
      </c>
      <c r="AE85" s="54">
        <f t="shared" si="28"/>
        <v>113528.05291748638</v>
      </c>
      <c r="AF85" s="54">
        <f t="shared" si="29"/>
        <v>102068.51971557854</v>
      </c>
      <c r="AG85" s="54">
        <f t="shared" si="41"/>
        <v>109282.43809095623</v>
      </c>
      <c r="AH85" s="55">
        <f t="shared" si="30"/>
        <v>38674.644518955902</v>
      </c>
      <c r="AI85" s="54">
        <f t="shared" si="42"/>
        <v>109282</v>
      </c>
      <c r="AJ85" s="60">
        <v>0.19</v>
      </c>
      <c r="AK85" s="55">
        <f t="shared" si="43"/>
        <v>20764</v>
      </c>
      <c r="AL85" s="61">
        <f t="shared" si="44"/>
        <v>130046</v>
      </c>
    </row>
    <row r="86" spans="2:38" s="6" customFormat="1">
      <c r="B86" s="11" t="s">
        <v>967</v>
      </c>
      <c r="C86" s="11"/>
      <c r="D86" s="11" t="s">
        <v>1192</v>
      </c>
      <c r="E86" s="19" t="s">
        <v>83</v>
      </c>
      <c r="F86" s="12">
        <v>176470.58823529413</v>
      </c>
      <c r="G86" s="13" t="s">
        <v>1205</v>
      </c>
      <c r="H86" s="27">
        <v>33529.411764705881</v>
      </c>
      <c r="I86" s="14">
        <f t="shared" si="31"/>
        <v>210000</v>
      </c>
      <c r="J86" s="28">
        <v>940100</v>
      </c>
      <c r="K86" s="29">
        <v>0.19</v>
      </c>
      <c r="L86" s="28">
        <f t="shared" si="32"/>
        <v>178619</v>
      </c>
      <c r="M86" s="30">
        <f t="shared" si="33"/>
        <v>1118719</v>
      </c>
      <c r="N86" s="28">
        <v>0</v>
      </c>
      <c r="O86" s="29">
        <v>0.19</v>
      </c>
      <c r="P86" s="28">
        <f t="shared" si="34"/>
        <v>0</v>
      </c>
      <c r="Q86" s="30">
        <f t="shared" si="35"/>
        <v>0</v>
      </c>
      <c r="R86" s="38">
        <v>783103.29999999993</v>
      </c>
      <c r="S86" s="13">
        <v>0.19</v>
      </c>
      <c r="T86" s="28">
        <f t="shared" si="36"/>
        <v>148790</v>
      </c>
      <c r="U86" s="30">
        <f t="shared" si="37"/>
        <v>931893</v>
      </c>
      <c r="V86" s="12">
        <v>595862.96056884294</v>
      </c>
      <c r="W86" s="13">
        <v>0.19</v>
      </c>
      <c r="X86" s="28">
        <f t="shared" si="38"/>
        <v>113214</v>
      </c>
      <c r="Y86" s="30">
        <f t="shared" si="39"/>
        <v>709077</v>
      </c>
      <c r="Z86" s="38">
        <v>346275</v>
      </c>
      <c r="AA86" s="13">
        <v>0.19</v>
      </c>
      <c r="AB86" s="28">
        <v>81225</v>
      </c>
      <c r="AC86" s="30">
        <f t="shared" si="40"/>
        <v>427500</v>
      </c>
      <c r="AD86" s="54">
        <f>AVERAGE(Z86,V86,R86,J86,F86)</f>
        <v>568362.36976082739</v>
      </c>
      <c r="AE86" s="54">
        <f>GEOMEAN(Z86,V86,R86,J86,F86)</f>
        <v>484893.75813077349</v>
      </c>
      <c r="AF86" s="54">
        <f>MEDIAN(Z86,V86,R86,J86,F86)</f>
        <v>595862.96056884294</v>
      </c>
      <c r="AG86" s="54">
        <f>HARMEAN(Z86,V86,R86,J86,F86)</f>
        <v>397662.68529786821</v>
      </c>
      <c r="AH86" s="55">
        <f>STDEVA(Z86,V86,R86,J86,F86)</f>
        <v>311432.4901102765</v>
      </c>
      <c r="AI86" s="54">
        <f t="shared" si="42"/>
        <v>397663</v>
      </c>
      <c r="AJ86" s="60">
        <v>0.19</v>
      </c>
      <c r="AK86" s="55">
        <f t="shared" si="43"/>
        <v>75556</v>
      </c>
      <c r="AL86" s="61">
        <f t="shared" si="44"/>
        <v>473219</v>
      </c>
    </row>
    <row r="87" spans="2:38" s="6" customFormat="1">
      <c r="B87" s="11" t="s">
        <v>968</v>
      </c>
      <c r="C87" s="11"/>
      <c r="D87" s="11" t="s">
        <v>1192</v>
      </c>
      <c r="E87" s="19" t="s">
        <v>84</v>
      </c>
      <c r="F87" s="12">
        <v>126050.42016806723</v>
      </c>
      <c r="G87" s="13" t="s">
        <v>1205</v>
      </c>
      <c r="H87" s="27">
        <v>23949.579831932773</v>
      </c>
      <c r="I87" s="14">
        <f t="shared" si="31"/>
        <v>150000</v>
      </c>
      <c r="J87" s="28">
        <v>227290</v>
      </c>
      <c r="K87" s="29">
        <v>0.19</v>
      </c>
      <c r="L87" s="28">
        <f t="shared" si="32"/>
        <v>43185</v>
      </c>
      <c r="M87" s="30">
        <f t="shared" si="33"/>
        <v>270475</v>
      </c>
      <c r="N87" s="28">
        <v>100666.66666666667</v>
      </c>
      <c r="O87" s="29">
        <v>0.19</v>
      </c>
      <c r="P87" s="28">
        <f t="shared" si="34"/>
        <v>19127</v>
      </c>
      <c r="Q87" s="30">
        <f t="shared" si="35"/>
        <v>119794</v>
      </c>
      <c r="R87" s="38">
        <v>189332.4</v>
      </c>
      <c r="S87" s="13">
        <v>0.19</v>
      </c>
      <c r="T87" s="28">
        <f t="shared" si="36"/>
        <v>35973</v>
      </c>
      <c r="U87" s="30">
        <f t="shared" si="37"/>
        <v>225305</v>
      </c>
      <c r="V87" s="12">
        <v>143374.27278603747</v>
      </c>
      <c r="W87" s="13">
        <v>0.19</v>
      </c>
      <c r="X87" s="28">
        <f t="shared" si="38"/>
        <v>27241</v>
      </c>
      <c r="Y87" s="30">
        <f t="shared" si="39"/>
        <v>170615</v>
      </c>
      <c r="Z87" s="38">
        <v>133650</v>
      </c>
      <c r="AA87" s="13">
        <v>0.19</v>
      </c>
      <c r="AB87" s="28">
        <v>31350</v>
      </c>
      <c r="AC87" s="30">
        <f t="shared" si="40"/>
        <v>165000</v>
      </c>
      <c r="AD87" s="54">
        <f t="shared" ref="AD87:AD101" si="45">AVERAGE(Z87,V87,R87,N87,J87,F87)</f>
        <v>153393.9599367952</v>
      </c>
      <c r="AE87" s="54">
        <f t="shared" ref="AE87:AE101" si="46">GEOMEAN(Z87,V87,R87,N87,J87,F87)</f>
        <v>147892.41733483129</v>
      </c>
      <c r="AF87" s="54">
        <f t="shared" ref="AF87:AF101" si="47">MEDIAN(Z87,V87,R87,N87,J87,F87)</f>
        <v>138512.13639301874</v>
      </c>
      <c r="AG87" s="54">
        <f t="shared" si="41"/>
        <v>142838.5340435023</v>
      </c>
      <c r="AH87" s="55">
        <f t="shared" ref="AH87:AH101" si="48">STDEVA(Z87,V87,R87,N87,J87,F87)</f>
        <v>46411.746182324016</v>
      </c>
      <c r="AI87" s="54">
        <f t="shared" si="42"/>
        <v>142839</v>
      </c>
      <c r="AJ87" s="60">
        <v>0.19</v>
      </c>
      <c r="AK87" s="55">
        <f t="shared" si="43"/>
        <v>27139</v>
      </c>
      <c r="AL87" s="61">
        <f t="shared" si="44"/>
        <v>169978</v>
      </c>
    </row>
    <row r="88" spans="2:38" s="6" customFormat="1">
      <c r="B88" s="11" t="s">
        <v>969</v>
      </c>
      <c r="C88" s="11"/>
      <c r="D88" s="11" t="s">
        <v>1192</v>
      </c>
      <c r="E88" s="19" t="s">
        <v>85</v>
      </c>
      <c r="F88" s="12">
        <v>75630.252100840342</v>
      </c>
      <c r="G88" s="13" t="s">
        <v>1205</v>
      </c>
      <c r="H88" s="27">
        <v>14369.747899159665</v>
      </c>
      <c r="I88" s="14">
        <f t="shared" si="31"/>
        <v>90000</v>
      </c>
      <c r="J88" s="28">
        <v>88140</v>
      </c>
      <c r="K88" s="29">
        <v>0.19</v>
      </c>
      <c r="L88" s="28">
        <f t="shared" si="32"/>
        <v>16747</v>
      </c>
      <c r="M88" s="30">
        <f t="shared" si="33"/>
        <v>104887</v>
      </c>
      <c r="N88" s="28">
        <v>30000</v>
      </c>
      <c r="O88" s="29">
        <v>0.19</v>
      </c>
      <c r="P88" s="28">
        <f t="shared" si="34"/>
        <v>5700</v>
      </c>
      <c r="Q88" s="30">
        <f t="shared" si="35"/>
        <v>35700</v>
      </c>
      <c r="R88" s="38">
        <v>57785.71428571429</v>
      </c>
      <c r="S88" s="13">
        <v>0.19</v>
      </c>
      <c r="T88" s="28">
        <f t="shared" si="36"/>
        <v>10979</v>
      </c>
      <c r="U88" s="30">
        <f t="shared" si="37"/>
        <v>68765</v>
      </c>
      <c r="V88" s="12">
        <v>16677.44020685197</v>
      </c>
      <c r="W88" s="13">
        <v>0.19</v>
      </c>
      <c r="X88" s="28">
        <f t="shared" si="38"/>
        <v>3169</v>
      </c>
      <c r="Y88" s="30">
        <f t="shared" si="39"/>
        <v>19846</v>
      </c>
      <c r="Z88" s="38">
        <v>27337.5</v>
      </c>
      <c r="AA88" s="13">
        <v>0.19</v>
      </c>
      <c r="AB88" s="28">
        <v>6412.5</v>
      </c>
      <c r="AC88" s="30">
        <f t="shared" si="40"/>
        <v>33750</v>
      </c>
      <c r="AD88" s="54">
        <f t="shared" si="45"/>
        <v>49261.817765567765</v>
      </c>
      <c r="AE88" s="54">
        <f t="shared" si="46"/>
        <v>41714.120100472333</v>
      </c>
      <c r="AF88" s="54">
        <f t="shared" si="47"/>
        <v>43892.857142857145</v>
      </c>
      <c r="AG88" s="54">
        <f t="shared" si="41"/>
        <v>34935.008914732156</v>
      </c>
      <c r="AH88" s="55">
        <f t="shared" si="48"/>
        <v>28958.243002785748</v>
      </c>
      <c r="AI88" s="54">
        <f t="shared" si="42"/>
        <v>34935</v>
      </c>
      <c r="AJ88" s="60">
        <v>0.19</v>
      </c>
      <c r="AK88" s="55">
        <f t="shared" si="43"/>
        <v>6638</v>
      </c>
      <c r="AL88" s="61">
        <f t="shared" si="44"/>
        <v>41573</v>
      </c>
    </row>
    <row r="89" spans="2:38" s="6" customFormat="1">
      <c r="B89" s="11" t="s">
        <v>970</v>
      </c>
      <c r="C89" s="11"/>
      <c r="D89" s="11" t="s">
        <v>1192</v>
      </c>
      <c r="E89" s="19" t="s">
        <v>86</v>
      </c>
      <c r="F89" s="12">
        <v>37815.126050420171</v>
      </c>
      <c r="G89" s="13" t="s">
        <v>1205</v>
      </c>
      <c r="H89" s="27">
        <v>7184.8739495798327</v>
      </c>
      <c r="I89" s="14">
        <f t="shared" si="31"/>
        <v>45000</v>
      </c>
      <c r="J89" s="28">
        <v>10672</v>
      </c>
      <c r="K89" s="29">
        <v>0.19</v>
      </c>
      <c r="L89" s="28">
        <f t="shared" si="32"/>
        <v>2028</v>
      </c>
      <c r="M89" s="30">
        <f t="shared" si="33"/>
        <v>12700</v>
      </c>
      <c r="N89" s="28">
        <v>7733.333333333333</v>
      </c>
      <c r="O89" s="29">
        <v>0.19</v>
      </c>
      <c r="P89" s="28">
        <f t="shared" si="34"/>
        <v>1469</v>
      </c>
      <c r="Q89" s="30">
        <f t="shared" si="35"/>
        <v>9202</v>
      </c>
      <c r="R89" s="38">
        <v>36985.71428571429</v>
      </c>
      <c r="S89" s="13">
        <v>0.19</v>
      </c>
      <c r="T89" s="28">
        <f t="shared" si="36"/>
        <v>7027</v>
      </c>
      <c r="U89" s="30">
        <f t="shared" si="37"/>
        <v>44013</v>
      </c>
      <c r="V89" s="12">
        <v>8209.4376212023271</v>
      </c>
      <c r="W89" s="13">
        <v>0.19</v>
      </c>
      <c r="X89" s="28">
        <f t="shared" si="38"/>
        <v>1560</v>
      </c>
      <c r="Y89" s="30">
        <f t="shared" si="39"/>
        <v>9769</v>
      </c>
      <c r="Z89" s="38">
        <v>7897.5</v>
      </c>
      <c r="AA89" s="13">
        <v>0.19</v>
      </c>
      <c r="AB89" s="28">
        <v>1852.5</v>
      </c>
      <c r="AC89" s="30">
        <f t="shared" si="40"/>
        <v>9750</v>
      </c>
      <c r="AD89" s="54">
        <f t="shared" si="45"/>
        <v>18218.851881778352</v>
      </c>
      <c r="AE89" s="54">
        <f t="shared" si="46"/>
        <v>13985.753147889567</v>
      </c>
      <c r="AF89" s="54">
        <f t="shared" si="47"/>
        <v>9440.7188106011636</v>
      </c>
      <c r="AG89" s="54">
        <f t="shared" si="41"/>
        <v>11430.122085359348</v>
      </c>
      <c r="AH89" s="55">
        <f t="shared" si="48"/>
        <v>14898.515609572931</v>
      </c>
      <c r="AI89" s="54">
        <f t="shared" si="42"/>
        <v>11430</v>
      </c>
      <c r="AJ89" s="60">
        <v>0.19</v>
      </c>
      <c r="AK89" s="55">
        <f t="shared" si="43"/>
        <v>2172</v>
      </c>
      <c r="AL89" s="61">
        <f t="shared" si="44"/>
        <v>13602</v>
      </c>
    </row>
    <row r="90" spans="2:38" s="6" customFormat="1">
      <c r="B90" s="11" t="s">
        <v>971</v>
      </c>
      <c r="C90" s="11"/>
      <c r="D90" s="11" t="s">
        <v>1192</v>
      </c>
      <c r="E90" s="19" t="s">
        <v>87</v>
      </c>
      <c r="F90" s="12">
        <v>50420.168067226892</v>
      </c>
      <c r="G90" s="13" t="s">
        <v>1205</v>
      </c>
      <c r="H90" s="27">
        <v>9579.8319327731097</v>
      </c>
      <c r="I90" s="14">
        <f t="shared" si="31"/>
        <v>60000</v>
      </c>
      <c r="J90" s="28">
        <v>289118</v>
      </c>
      <c r="K90" s="29">
        <v>0.19</v>
      </c>
      <c r="L90" s="28">
        <f t="shared" si="32"/>
        <v>54932</v>
      </c>
      <c r="M90" s="30">
        <f t="shared" si="33"/>
        <v>344050</v>
      </c>
      <c r="N90" s="28">
        <v>164266.66666666666</v>
      </c>
      <c r="O90" s="29">
        <v>0.19</v>
      </c>
      <c r="P90" s="28">
        <f t="shared" si="34"/>
        <v>31211</v>
      </c>
      <c r="Q90" s="30">
        <f t="shared" si="35"/>
        <v>195478</v>
      </c>
      <c r="R90" s="38">
        <v>245750</v>
      </c>
      <c r="S90" s="13">
        <v>0.19</v>
      </c>
      <c r="T90" s="28">
        <f t="shared" si="36"/>
        <v>46693</v>
      </c>
      <c r="U90" s="30">
        <f t="shared" si="37"/>
        <v>292443</v>
      </c>
      <c r="V90" s="12">
        <v>236457.65998707176</v>
      </c>
      <c r="W90" s="13">
        <v>0.19</v>
      </c>
      <c r="X90" s="28">
        <f t="shared" si="38"/>
        <v>44927</v>
      </c>
      <c r="Y90" s="30">
        <f t="shared" si="39"/>
        <v>281385</v>
      </c>
      <c r="Z90" s="38">
        <v>182250</v>
      </c>
      <c r="AA90" s="13">
        <v>0.19</v>
      </c>
      <c r="AB90" s="28">
        <v>42750</v>
      </c>
      <c r="AC90" s="30">
        <f t="shared" si="40"/>
        <v>225000</v>
      </c>
      <c r="AD90" s="54">
        <f t="shared" si="45"/>
        <v>194710.41578682757</v>
      </c>
      <c r="AE90" s="54">
        <f t="shared" si="46"/>
        <v>171405.15765291013</v>
      </c>
      <c r="AF90" s="54">
        <f t="shared" si="47"/>
        <v>209353.82999353588</v>
      </c>
      <c r="AG90" s="54">
        <f t="shared" si="41"/>
        <v>139001.43366393953</v>
      </c>
      <c r="AH90" s="55">
        <f t="shared" si="48"/>
        <v>83859.910470964824</v>
      </c>
      <c r="AI90" s="54">
        <f t="shared" si="42"/>
        <v>139001</v>
      </c>
      <c r="AJ90" s="60">
        <v>0.19</v>
      </c>
      <c r="AK90" s="55">
        <f t="shared" si="43"/>
        <v>26410</v>
      </c>
      <c r="AL90" s="61">
        <f t="shared" si="44"/>
        <v>165411</v>
      </c>
    </row>
    <row r="91" spans="2:38">
      <c r="B91" s="11" t="s">
        <v>972</v>
      </c>
      <c r="C91" s="11"/>
      <c r="D91" s="11" t="s">
        <v>1192</v>
      </c>
      <c r="E91" s="21" t="s">
        <v>680</v>
      </c>
      <c r="F91" s="12">
        <v>75630.252100840342</v>
      </c>
      <c r="G91" s="13" t="s">
        <v>1205</v>
      </c>
      <c r="H91" s="27">
        <v>14369.747899159665</v>
      </c>
      <c r="I91" s="14">
        <f t="shared" si="31"/>
        <v>90000</v>
      </c>
      <c r="J91" s="28">
        <v>119800</v>
      </c>
      <c r="K91" s="29">
        <v>0.19</v>
      </c>
      <c r="L91" s="28">
        <f t="shared" si="32"/>
        <v>22762</v>
      </c>
      <c r="M91" s="30">
        <f t="shared" si="33"/>
        <v>142562</v>
      </c>
      <c r="N91" s="28">
        <v>75333.333333333328</v>
      </c>
      <c r="O91" s="29">
        <v>0.19</v>
      </c>
      <c r="P91" s="28">
        <f t="shared" si="34"/>
        <v>14313</v>
      </c>
      <c r="Q91" s="30">
        <f t="shared" si="35"/>
        <v>89646</v>
      </c>
      <c r="R91" s="38">
        <v>112950.6994414286</v>
      </c>
      <c r="S91" s="13">
        <v>0.19</v>
      </c>
      <c r="T91" s="28">
        <f t="shared" si="36"/>
        <v>21461</v>
      </c>
      <c r="U91" s="30">
        <f t="shared" si="37"/>
        <v>134412</v>
      </c>
      <c r="V91" s="12">
        <v>65384.61538461539</v>
      </c>
      <c r="W91" s="13">
        <v>0.19</v>
      </c>
      <c r="X91" s="28">
        <f t="shared" si="38"/>
        <v>12423</v>
      </c>
      <c r="Y91" s="30">
        <f t="shared" si="39"/>
        <v>77808</v>
      </c>
      <c r="Z91" s="38">
        <v>58320</v>
      </c>
      <c r="AA91" s="13">
        <v>0.19</v>
      </c>
      <c r="AB91" s="28">
        <v>13680</v>
      </c>
      <c r="AC91" s="30">
        <f t="shared" si="40"/>
        <v>72000</v>
      </c>
      <c r="AD91" s="54">
        <f t="shared" si="45"/>
        <v>84569.816710036277</v>
      </c>
      <c r="AE91" s="54">
        <f t="shared" si="46"/>
        <v>81543.045443381503</v>
      </c>
      <c r="AF91" s="54">
        <f t="shared" si="47"/>
        <v>75481.792717086835</v>
      </c>
      <c r="AG91" s="54">
        <f t="shared" si="41"/>
        <v>78804.154176975906</v>
      </c>
      <c r="AH91" s="55">
        <f t="shared" si="48"/>
        <v>25569.488016129708</v>
      </c>
      <c r="AI91" s="54">
        <f t="shared" si="42"/>
        <v>78804</v>
      </c>
      <c r="AJ91" s="60">
        <v>0.19</v>
      </c>
      <c r="AK91" s="55">
        <f t="shared" si="43"/>
        <v>14973</v>
      </c>
      <c r="AL91" s="61">
        <f t="shared" si="44"/>
        <v>93777</v>
      </c>
    </row>
    <row r="92" spans="2:38">
      <c r="B92" s="11" t="s">
        <v>973</v>
      </c>
      <c r="C92" s="11"/>
      <c r="D92" s="11" t="s">
        <v>1192</v>
      </c>
      <c r="E92" s="21" t="s">
        <v>681</v>
      </c>
      <c r="F92" s="12">
        <v>12605.042016806723</v>
      </c>
      <c r="G92" s="13" t="s">
        <v>1205</v>
      </c>
      <c r="H92" s="27">
        <v>2394.9579831932774</v>
      </c>
      <c r="I92" s="14">
        <f t="shared" si="31"/>
        <v>15000</v>
      </c>
      <c r="J92" s="28">
        <v>3697</v>
      </c>
      <c r="K92" s="29">
        <v>0.19</v>
      </c>
      <c r="L92" s="28">
        <f t="shared" si="32"/>
        <v>702</v>
      </c>
      <c r="M92" s="30">
        <f t="shared" si="33"/>
        <v>4399</v>
      </c>
      <c r="N92" s="28">
        <v>2200</v>
      </c>
      <c r="O92" s="29">
        <v>0.19</v>
      </c>
      <c r="P92" s="28">
        <f t="shared" si="34"/>
        <v>418</v>
      </c>
      <c r="Q92" s="30">
        <f t="shared" si="35"/>
        <v>2618</v>
      </c>
      <c r="R92" s="38">
        <v>2142.8571428571431</v>
      </c>
      <c r="S92" s="13">
        <v>0.19</v>
      </c>
      <c r="T92" s="28">
        <f t="shared" si="36"/>
        <v>407</v>
      </c>
      <c r="U92" s="30">
        <f t="shared" si="37"/>
        <v>2550</v>
      </c>
      <c r="V92" s="12">
        <v>2521.0084033613448</v>
      </c>
      <c r="W92" s="13">
        <v>0.19</v>
      </c>
      <c r="X92" s="28">
        <f t="shared" si="38"/>
        <v>479</v>
      </c>
      <c r="Y92" s="30">
        <f t="shared" si="39"/>
        <v>3000</v>
      </c>
      <c r="Z92" s="38">
        <v>1822.5</v>
      </c>
      <c r="AA92" s="13">
        <v>0.19</v>
      </c>
      <c r="AB92" s="28">
        <v>427.5</v>
      </c>
      <c r="AC92" s="30">
        <f t="shared" si="40"/>
        <v>2250</v>
      </c>
      <c r="AD92" s="54">
        <f t="shared" si="45"/>
        <v>4164.7345938375356</v>
      </c>
      <c r="AE92" s="54">
        <f t="shared" si="46"/>
        <v>3167.198232666512</v>
      </c>
      <c r="AF92" s="54">
        <f t="shared" si="47"/>
        <v>2360.5042016806724</v>
      </c>
      <c r="AG92" s="54">
        <f t="shared" si="41"/>
        <v>2707.0943507076186</v>
      </c>
      <c r="AH92" s="55">
        <f t="shared" si="48"/>
        <v>4185.5378191418285</v>
      </c>
      <c r="AI92" s="54">
        <f t="shared" si="42"/>
        <v>2707</v>
      </c>
      <c r="AJ92" s="60">
        <v>0.19</v>
      </c>
      <c r="AK92" s="55">
        <f t="shared" si="43"/>
        <v>514</v>
      </c>
      <c r="AL92" s="61">
        <f t="shared" si="44"/>
        <v>3221</v>
      </c>
    </row>
    <row r="93" spans="2:38">
      <c r="B93" s="11" t="s">
        <v>974</v>
      </c>
      <c r="C93" s="11"/>
      <c r="D93" s="11" t="s">
        <v>1192</v>
      </c>
      <c r="E93" s="21" t="s">
        <v>682</v>
      </c>
      <c r="F93" s="12">
        <v>12605.042016806723</v>
      </c>
      <c r="G93" s="13" t="s">
        <v>1205</v>
      </c>
      <c r="H93" s="27">
        <v>2394.9579831932774</v>
      </c>
      <c r="I93" s="14">
        <f t="shared" si="31"/>
        <v>15000</v>
      </c>
      <c r="J93" s="28">
        <v>3697</v>
      </c>
      <c r="K93" s="29">
        <v>0.19</v>
      </c>
      <c r="L93" s="28">
        <f t="shared" si="32"/>
        <v>702</v>
      </c>
      <c r="M93" s="30">
        <f t="shared" si="33"/>
        <v>4399</v>
      </c>
      <c r="N93" s="28">
        <v>2200</v>
      </c>
      <c r="O93" s="29">
        <v>0.19</v>
      </c>
      <c r="P93" s="28">
        <f t="shared" si="34"/>
        <v>418</v>
      </c>
      <c r="Q93" s="30">
        <f t="shared" si="35"/>
        <v>2618</v>
      </c>
      <c r="R93" s="38">
        <v>2142.8571428571431</v>
      </c>
      <c r="S93" s="13">
        <v>0.19</v>
      </c>
      <c r="T93" s="28">
        <f t="shared" si="36"/>
        <v>407</v>
      </c>
      <c r="U93" s="30">
        <f t="shared" si="37"/>
        <v>2550</v>
      </c>
      <c r="V93" s="12">
        <v>2521.0084033613448</v>
      </c>
      <c r="W93" s="13">
        <v>0.19</v>
      </c>
      <c r="X93" s="28">
        <f t="shared" si="38"/>
        <v>479</v>
      </c>
      <c r="Y93" s="30">
        <f t="shared" si="39"/>
        <v>3000</v>
      </c>
      <c r="Z93" s="38">
        <v>1822.5</v>
      </c>
      <c r="AA93" s="13">
        <v>0.19</v>
      </c>
      <c r="AB93" s="28">
        <v>427.5</v>
      </c>
      <c r="AC93" s="30">
        <f t="shared" si="40"/>
        <v>2250</v>
      </c>
      <c r="AD93" s="54">
        <f t="shared" si="45"/>
        <v>4164.7345938375356</v>
      </c>
      <c r="AE93" s="54">
        <f t="shared" si="46"/>
        <v>3167.198232666512</v>
      </c>
      <c r="AF93" s="54">
        <f t="shared" si="47"/>
        <v>2360.5042016806724</v>
      </c>
      <c r="AG93" s="54">
        <f t="shared" si="41"/>
        <v>2707.0943507076186</v>
      </c>
      <c r="AH93" s="55">
        <f t="shared" si="48"/>
        <v>4185.5378191418285</v>
      </c>
      <c r="AI93" s="54">
        <f t="shared" si="42"/>
        <v>2707</v>
      </c>
      <c r="AJ93" s="60">
        <v>0.19</v>
      </c>
      <c r="AK93" s="55">
        <f t="shared" si="43"/>
        <v>514</v>
      </c>
      <c r="AL93" s="61">
        <f t="shared" si="44"/>
        <v>3221</v>
      </c>
    </row>
    <row r="94" spans="2:38">
      <c r="B94" s="11" t="s">
        <v>975</v>
      </c>
      <c r="C94" s="11"/>
      <c r="D94" s="11" t="s">
        <v>1192</v>
      </c>
      <c r="E94" s="21" t="s">
        <v>683</v>
      </c>
      <c r="F94" s="12">
        <v>50420.168067226892</v>
      </c>
      <c r="G94" s="13" t="s">
        <v>1205</v>
      </c>
      <c r="H94" s="27">
        <v>9579.8319327731097</v>
      </c>
      <c r="I94" s="14">
        <f t="shared" si="31"/>
        <v>60000</v>
      </c>
      <c r="J94" s="28">
        <v>119160</v>
      </c>
      <c r="K94" s="29">
        <v>0.19</v>
      </c>
      <c r="L94" s="28">
        <f t="shared" si="32"/>
        <v>22640</v>
      </c>
      <c r="M94" s="30">
        <f t="shared" si="33"/>
        <v>141800</v>
      </c>
      <c r="N94" s="28">
        <v>63333.333333333336</v>
      </c>
      <c r="O94" s="29">
        <v>0.19</v>
      </c>
      <c r="P94" s="28">
        <f t="shared" si="34"/>
        <v>12033</v>
      </c>
      <c r="Q94" s="30">
        <f t="shared" si="35"/>
        <v>75366</v>
      </c>
      <c r="R94" s="38">
        <v>118571.42857142857</v>
      </c>
      <c r="S94" s="13">
        <v>0.19</v>
      </c>
      <c r="T94" s="28">
        <f t="shared" si="36"/>
        <v>22529</v>
      </c>
      <c r="U94" s="30">
        <f t="shared" si="37"/>
        <v>141100</v>
      </c>
      <c r="V94" s="12">
        <v>91661.279896574022</v>
      </c>
      <c r="W94" s="13">
        <v>0.19</v>
      </c>
      <c r="X94" s="28">
        <f t="shared" si="38"/>
        <v>17416</v>
      </c>
      <c r="Y94" s="30">
        <f t="shared" si="39"/>
        <v>109077</v>
      </c>
      <c r="Z94" s="38">
        <v>94770</v>
      </c>
      <c r="AA94" s="13">
        <v>0.19</v>
      </c>
      <c r="AB94" s="28">
        <v>22230</v>
      </c>
      <c r="AC94" s="30">
        <f t="shared" si="40"/>
        <v>117000</v>
      </c>
      <c r="AD94" s="54">
        <f t="shared" si="45"/>
        <v>89652.701644760484</v>
      </c>
      <c r="AE94" s="54">
        <f t="shared" si="46"/>
        <v>85546.188292475854</v>
      </c>
      <c r="AF94" s="54">
        <f t="shared" si="47"/>
        <v>93215.639948287018</v>
      </c>
      <c r="AG94" s="54">
        <f t="shared" si="41"/>
        <v>81179.577956350098</v>
      </c>
      <c r="AH94" s="55">
        <f t="shared" si="48"/>
        <v>28174.795089083989</v>
      </c>
      <c r="AI94" s="54">
        <f t="shared" si="42"/>
        <v>81180</v>
      </c>
      <c r="AJ94" s="60">
        <v>0.19</v>
      </c>
      <c r="AK94" s="55">
        <f t="shared" si="43"/>
        <v>15424</v>
      </c>
      <c r="AL94" s="61">
        <f t="shared" si="44"/>
        <v>96604</v>
      </c>
    </row>
    <row r="95" spans="2:38">
      <c r="B95" s="11" t="s">
        <v>976</v>
      </c>
      <c r="C95" s="11"/>
      <c r="D95" s="11" t="s">
        <v>1192</v>
      </c>
      <c r="E95" s="21" t="s">
        <v>684</v>
      </c>
      <c r="F95" s="12">
        <v>25210.084033613446</v>
      </c>
      <c r="G95" s="13" t="s">
        <v>1205</v>
      </c>
      <c r="H95" s="27">
        <v>4789.9159663865548</v>
      </c>
      <c r="I95" s="14">
        <f t="shared" si="31"/>
        <v>30000</v>
      </c>
      <c r="J95" s="28">
        <v>98</v>
      </c>
      <c r="K95" s="29">
        <v>0.19</v>
      </c>
      <c r="L95" s="28">
        <f t="shared" si="32"/>
        <v>19</v>
      </c>
      <c r="M95" s="30">
        <f t="shared" si="33"/>
        <v>117</v>
      </c>
      <c r="N95" s="28">
        <v>800</v>
      </c>
      <c r="O95" s="29">
        <v>0.19</v>
      </c>
      <c r="P95" s="28">
        <f t="shared" si="34"/>
        <v>152</v>
      </c>
      <c r="Q95" s="30">
        <f t="shared" si="35"/>
        <v>952</v>
      </c>
      <c r="R95" s="38">
        <v>64.285714285714292</v>
      </c>
      <c r="S95" s="13">
        <v>0.19</v>
      </c>
      <c r="T95" s="28">
        <f t="shared" si="36"/>
        <v>12</v>
      </c>
      <c r="U95" s="30">
        <f t="shared" si="37"/>
        <v>76</v>
      </c>
      <c r="V95" s="12">
        <v>180.99547511312218</v>
      </c>
      <c r="W95" s="13">
        <v>0.19</v>
      </c>
      <c r="X95" s="28">
        <f t="shared" si="38"/>
        <v>34</v>
      </c>
      <c r="Y95" s="30">
        <f t="shared" si="39"/>
        <v>215</v>
      </c>
      <c r="Z95" s="38">
        <v>58.32</v>
      </c>
      <c r="AA95" s="13">
        <v>0.19</v>
      </c>
      <c r="AB95" s="28">
        <v>13.68</v>
      </c>
      <c r="AC95" s="30">
        <f t="shared" si="40"/>
        <v>72</v>
      </c>
      <c r="AD95" s="54">
        <f t="shared" si="45"/>
        <v>4401.947537168714</v>
      </c>
      <c r="AE95" s="54">
        <f t="shared" si="46"/>
        <v>332.08429993131665</v>
      </c>
      <c r="AF95" s="54">
        <f t="shared" si="47"/>
        <v>139.49773755656111</v>
      </c>
      <c r="AG95" s="54">
        <f t="shared" si="41"/>
        <v>120.67316254021534</v>
      </c>
      <c r="AH95" s="55">
        <f t="shared" si="48"/>
        <v>10197.797620068855</v>
      </c>
      <c r="AI95" s="54">
        <f t="shared" si="42"/>
        <v>121</v>
      </c>
      <c r="AJ95" s="60">
        <v>0.19</v>
      </c>
      <c r="AK95" s="55">
        <f t="shared" si="43"/>
        <v>23</v>
      </c>
      <c r="AL95" s="61">
        <f t="shared" si="44"/>
        <v>144</v>
      </c>
    </row>
    <row r="96" spans="2:38">
      <c r="B96" s="11" t="s">
        <v>977</v>
      </c>
      <c r="C96" s="11"/>
      <c r="D96" s="11" t="s">
        <v>1192</v>
      </c>
      <c r="E96" s="21" t="s">
        <v>685</v>
      </c>
      <c r="F96" s="12">
        <v>20168.067226890758</v>
      </c>
      <c r="G96" s="13" t="s">
        <v>1205</v>
      </c>
      <c r="H96" s="27">
        <v>3831.932773109244</v>
      </c>
      <c r="I96" s="14">
        <f t="shared" si="31"/>
        <v>24000</v>
      </c>
      <c r="J96" s="28">
        <v>196</v>
      </c>
      <c r="K96" s="29">
        <v>0.19</v>
      </c>
      <c r="L96" s="28">
        <f t="shared" si="32"/>
        <v>37</v>
      </c>
      <c r="M96" s="30">
        <f t="shared" si="33"/>
        <v>233</v>
      </c>
      <c r="N96" s="28">
        <v>800</v>
      </c>
      <c r="O96" s="29">
        <v>0.19</v>
      </c>
      <c r="P96" s="28">
        <f t="shared" si="34"/>
        <v>152</v>
      </c>
      <c r="Q96" s="30">
        <f t="shared" si="35"/>
        <v>952</v>
      </c>
      <c r="R96" s="38">
        <v>71.428571428571431</v>
      </c>
      <c r="S96" s="13">
        <v>0.19</v>
      </c>
      <c r="T96" s="28">
        <f t="shared" si="36"/>
        <v>14</v>
      </c>
      <c r="U96" s="30">
        <f t="shared" si="37"/>
        <v>85</v>
      </c>
      <c r="V96" s="12">
        <v>193.92372333548806</v>
      </c>
      <c r="W96" s="13">
        <v>0.19</v>
      </c>
      <c r="X96" s="28">
        <f t="shared" si="38"/>
        <v>37</v>
      </c>
      <c r="Y96" s="30">
        <f t="shared" si="39"/>
        <v>231</v>
      </c>
      <c r="Z96" s="38">
        <v>119.07</v>
      </c>
      <c r="AA96" s="13">
        <v>0.19</v>
      </c>
      <c r="AB96" s="28">
        <v>27.93</v>
      </c>
      <c r="AC96" s="30">
        <f t="shared" si="40"/>
        <v>147</v>
      </c>
      <c r="AD96" s="54">
        <f t="shared" si="45"/>
        <v>3591.4149202758031</v>
      </c>
      <c r="AE96" s="54">
        <f t="shared" si="46"/>
        <v>416.44015514898541</v>
      </c>
      <c r="AF96" s="54">
        <f t="shared" si="47"/>
        <v>194.96186166774402</v>
      </c>
      <c r="AG96" s="54">
        <f t="shared" si="41"/>
        <v>176.69555330752235</v>
      </c>
      <c r="AH96" s="55">
        <f t="shared" si="48"/>
        <v>8125.2282553426867</v>
      </c>
      <c r="AI96" s="54">
        <f t="shared" si="42"/>
        <v>177</v>
      </c>
      <c r="AJ96" s="60">
        <v>0.19</v>
      </c>
      <c r="AK96" s="55">
        <f t="shared" si="43"/>
        <v>34</v>
      </c>
      <c r="AL96" s="61">
        <f t="shared" si="44"/>
        <v>211</v>
      </c>
    </row>
    <row r="97" spans="2:38">
      <c r="B97" s="11" t="s">
        <v>978</v>
      </c>
      <c r="C97" s="11"/>
      <c r="D97" s="11" t="s">
        <v>1192</v>
      </c>
      <c r="E97" s="21" t="s">
        <v>686</v>
      </c>
      <c r="F97" s="12">
        <v>25210.084033613446</v>
      </c>
      <c r="G97" s="13" t="s">
        <v>1205</v>
      </c>
      <c r="H97" s="27">
        <v>4789.9159663865548</v>
      </c>
      <c r="I97" s="14">
        <f t="shared" si="31"/>
        <v>30000</v>
      </c>
      <c r="J97" s="28">
        <v>178</v>
      </c>
      <c r="K97" s="29">
        <v>0.19</v>
      </c>
      <c r="L97" s="28">
        <f t="shared" si="32"/>
        <v>34</v>
      </c>
      <c r="M97" s="30">
        <f t="shared" si="33"/>
        <v>212</v>
      </c>
      <c r="N97" s="28">
        <v>800</v>
      </c>
      <c r="O97" s="29">
        <v>0.19</v>
      </c>
      <c r="P97" s="28">
        <f t="shared" si="34"/>
        <v>152</v>
      </c>
      <c r="Q97" s="30">
        <f t="shared" si="35"/>
        <v>952</v>
      </c>
      <c r="R97" s="38">
        <v>114.28571428571429</v>
      </c>
      <c r="S97" s="13">
        <v>0.19</v>
      </c>
      <c r="T97" s="28">
        <f t="shared" si="36"/>
        <v>22</v>
      </c>
      <c r="U97" s="30">
        <f t="shared" si="37"/>
        <v>136</v>
      </c>
      <c r="V97" s="12">
        <v>155.13897866839045</v>
      </c>
      <c r="W97" s="13">
        <v>0.19</v>
      </c>
      <c r="X97" s="28">
        <f t="shared" si="38"/>
        <v>29</v>
      </c>
      <c r="Y97" s="30">
        <f t="shared" si="39"/>
        <v>184</v>
      </c>
      <c r="Z97" s="38">
        <v>1067.9849999999999</v>
      </c>
      <c r="AA97" s="13">
        <v>0.19</v>
      </c>
      <c r="AB97" s="28">
        <v>250.51500000000001</v>
      </c>
      <c r="AC97" s="30">
        <f t="shared" si="40"/>
        <v>1319</v>
      </c>
      <c r="AD97" s="54">
        <f t="shared" si="45"/>
        <v>4587.5822877612582</v>
      </c>
      <c r="AE97" s="54">
        <f t="shared" si="46"/>
        <v>638.84237921426416</v>
      </c>
      <c r="AF97" s="54">
        <f t="shared" si="47"/>
        <v>489</v>
      </c>
      <c r="AG97" s="54">
        <f t="shared" si="41"/>
        <v>260.41869817003106</v>
      </c>
      <c r="AH97" s="55">
        <f t="shared" si="48"/>
        <v>10110.611008117992</v>
      </c>
      <c r="AI97" s="54">
        <f t="shared" si="42"/>
        <v>260</v>
      </c>
      <c r="AJ97" s="60">
        <v>0.19</v>
      </c>
      <c r="AK97" s="55">
        <f t="shared" si="43"/>
        <v>49</v>
      </c>
      <c r="AL97" s="61">
        <f t="shared" si="44"/>
        <v>309</v>
      </c>
    </row>
    <row r="98" spans="2:38">
      <c r="B98" s="11" t="s">
        <v>979</v>
      </c>
      <c r="C98" s="11"/>
      <c r="D98" s="11" t="s">
        <v>1192</v>
      </c>
      <c r="E98" s="21" t="s">
        <v>687</v>
      </c>
      <c r="F98" s="12">
        <v>37815.126050420171</v>
      </c>
      <c r="G98" s="13" t="s">
        <v>1205</v>
      </c>
      <c r="H98" s="27">
        <v>7184.8739495798327</v>
      </c>
      <c r="I98" s="14">
        <f t="shared" si="31"/>
        <v>45000</v>
      </c>
      <c r="J98" s="28">
        <v>8067</v>
      </c>
      <c r="K98" s="29">
        <v>0.19</v>
      </c>
      <c r="L98" s="28">
        <f t="shared" si="32"/>
        <v>1533</v>
      </c>
      <c r="M98" s="30">
        <f t="shared" si="33"/>
        <v>9600</v>
      </c>
      <c r="N98" s="28">
        <v>5600</v>
      </c>
      <c r="O98" s="29">
        <v>0.19</v>
      </c>
      <c r="P98" s="28">
        <f t="shared" si="34"/>
        <v>1064</v>
      </c>
      <c r="Q98" s="30">
        <f t="shared" si="35"/>
        <v>6664</v>
      </c>
      <c r="R98" s="38">
        <v>6857.1428571428578</v>
      </c>
      <c r="S98" s="13">
        <v>0.19</v>
      </c>
      <c r="T98" s="28">
        <f t="shared" si="36"/>
        <v>1303</v>
      </c>
      <c r="U98" s="30">
        <f t="shared" si="37"/>
        <v>8160</v>
      </c>
      <c r="V98" s="12">
        <v>6205.559146735618</v>
      </c>
      <c r="W98" s="13">
        <v>0.19</v>
      </c>
      <c r="X98" s="28">
        <f t="shared" si="38"/>
        <v>1179</v>
      </c>
      <c r="Y98" s="30">
        <f t="shared" si="39"/>
        <v>7385</v>
      </c>
      <c r="Z98" s="38">
        <v>4495.5</v>
      </c>
      <c r="AA98" s="13">
        <v>0.19</v>
      </c>
      <c r="AB98" s="28">
        <v>1054.5</v>
      </c>
      <c r="AC98" s="30">
        <f t="shared" si="40"/>
        <v>5550</v>
      </c>
      <c r="AD98" s="54">
        <f t="shared" si="45"/>
        <v>11506.721342383107</v>
      </c>
      <c r="AE98" s="54">
        <f t="shared" si="46"/>
        <v>8299.36043038559</v>
      </c>
      <c r="AF98" s="54">
        <f t="shared" si="47"/>
        <v>6531.3510019392379</v>
      </c>
      <c r="AG98" s="54">
        <f t="shared" si="41"/>
        <v>6989.7359405267916</v>
      </c>
      <c r="AH98" s="55">
        <f t="shared" si="48"/>
        <v>12943.966344506125</v>
      </c>
      <c r="AI98" s="54">
        <f t="shared" si="42"/>
        <v>6990</v>
      </c>
      <c r="AJ98" s="60">
        <v>0.19</v>
      </c>
      <c r="AK98" s="55">
        <f t="shared" si="43"/>
        <v>1328</v>
      </c>
      <c r="AL98" s="61">
        <f t="shared" si="44"/>
        <v>8318</v>
      </c>
    </row>
    <row r="99" spans="2:38">
      <c r="B99" s="11" t="s">
        <v>980</v>
      </c>
      <c r="C99" s="11"/>
      <c r="D99" s="11" t="s">
        <v>1192</v>
      </c>
      <c r="E99" s="21" t="s">
        <v>688</v>
      </c>
      <c r="F99" s="12">
        <v>37815.126050420171</v>
      </c>
      <c r="G99" s="13" t="s">
        <v>1205</v>
      </c>
      <c r="H99" s="27">
        <v>7184.8739495798327</v>
      </c>
      <c r="I99" s="14">
        <f t="shared" si="31"/>
        <v>45000</v>
      </c>
      <c r="J99" s="28">
        <v>14034</v>
      </c>
      <c r="K99" s="29">
        <v>0.19</v>
      </c>
      <c r="L99" s="28">
        <f t="shared" si="32"/>
        <v>2666</v>
      </c>
      <c r="M99" s="30">
        <f t="shared" si="33"/>
        <v>16700</v>
      </c>
      <c r="N99" s="28">
        <v>8666.6666666666661</v>
      </c>
      <c r="O99" s="29">
        <v>0.19</v>
      </c>
      <c r="P99" s="28">
        <f t="shared" si="34"/>
        <v>1647</v>
      </c>
      <c r="Q99" s="30">
        <f t="shared" si="35"/>
        <v>10314</v>
      </c>
      <c r="R99" s="38">
        <v>12142.857142857143</v>
      </c>
      <c r="S99" s="13">
        <v>0.19</v>
      </c>
      <c r="T99" s="28">
        <f t="shared" si="36"/>
        <v>2307</v>
      </c>
      <c r="U99" s="30">
        <f t="shared" si="37"/>
        <v>14450</v>
      </c>
      <c r="V99" s="12">
        <v>10989.010989010989</v>
      </c>
      <c r="W99" s="13">
        <v>0.19</v>
      </c>
      <c r="X99" s="28">
        <f t="shared" si="38"/>
        <v>2088</v>
      </c>
      <c r="Y99" s="30">
        <f t="shared" si="39"/>
        <v>13077</v>
      </c>
      <c r="Z99" s="38">
        <v>10206</v>
      </c>
      <c r="AA99" s="13">
        <v>0.19</v>
      </c>
      <c r="AB99" s="28">
        <v>2394</v>
      </c>
      <c r="AC99" s="30">
        <f t="shared" si="40"/>
        <v>12600</v>
      </c>
      <c r="AD99" s="54">
        <f t="shared" si="45"/>
        <v>15642.276808159162</v>
      </c>
      <c r="AE99" s="54">
        <f t="shared" si="46"/>
        <v>13577.058706313604</v>
      </c>
      <c r="AF99" s="54">
        <f t="shared" si="47"/>
        <v>11565.934065934067</v>
      </c>
      <c r="AG99" s="54">
        <f t="shared" si="41"/>
        <v>12385.969020774412</v>
      </c>
      <c r="AH99" s="55">
        <f t="shared" si="48"/>
        <v>11012.110251630018</v>
      </c>
      <c r="AI99" s="54">
        <f t="shared" si="42"/>
        <v>12386</v>
      </c>
      <c r="AJ99" s="60">
        <v>0.19</v>
      </c>
      <c r="AK99" s="55">
        <f t="shared" si="43"/>
        <v>2353</v>
      </c>
      <c r="AL99" s="61">
        <f t="shared" si="44"/>
        <v>14739</v>
      </c>
    </row>
    <row r="100" spans="2:38">
      <c r="B100" s="11" t="s">
        <v>981</v>
      </c>
      <c r="C100" s="11"/>
      <c r="D100" s="11" t="s">
        <v>1192</v>
      </c>
      <c r="E100" s="21" t="s">
        <v>689</v>
      </c>
      <c r="F100" s="12">
        <v>126050.42016806723</v>
      </c>
      <c r="G100" s="13" t="s">
        <v>1205</v>
      </c>
      <c r="H100" s="27">
        <v>23949.579831932773</v>
      </c>
      <c r="I100" s="14">
        <f t="shared" si="31"/>
        <v>150000</v>
      </c>
      <c r="J100" s="28">
        <v>179664</v>
      </c>
      <c r="K100" s="29">
        <v>0.19</v>
      </c>
      <c r="L100" s="28">
        <f t="shared" si="32"/>
        <v>34136</v>
      </c>
      <c r="M100" s="30">
        <f t="shared" si="33"/>
        <v>213800</v>
      </c>
      <c r="N100" s="28">
        <v>92666.666666666672</v>
      </c>
      <c r="O100" s="29">
        <v>0.19</v>
      </c>
      <c r="P100" s="28">
        <f t="shared" si="34"/>
        <v>17607</v>
      </c>
      <c r="Q100" s="30">
        <f t="shared" si="35"/>
        <v>110274</v>
      </c>
      <c r="R100" s="38">
        <v>152714.28571428571</v>
      </c>
      <c r="S100" s="13">
        <v>0.19</v>
      </c>
      <c r="T100" s="28">
        <f t="shared" si="36"/>
        <v>29016</v>
      </c>
      <c r="U100" s="30">
        <f t="shared" si="37"/>
        <v>181730</v>
      </c>
      <c r="V100" s="12">
        <v>138202.97349709115</v>
      </c>
      <c r="W100" s="13">
        <v>0.19</v>
      </c>
      <c r="X100" s="28">
        <f t="shared" si="38"/>
        <v>26259</v>
      </c>
      <c r="Y100" s="30">
        <f t="shared" si="39"/>
        <v>164462</v>
      </c>
      <c r="Z100" s="38">
        <v>130005</v>
      </c>
      <c r="AA100" s="13">
        <v>0.19</v>
      </c>
      <c r="AB100" s="28">
        <v>30495</v>
      </c>
      <c r="AC100" s="30">
        <f t="shared" si="40"/>
        <v>160500</v>
      </c>
      <c r="AD100" s="54">
        <f t="shared" si="45"/>
        <v>136550.55767435179</v>
      </c>
      <c r="AE100" s="54">
        <f t="shared" si="46"/>
        <v>133879.57814458243</v>
      </c>
      <c r="AF100" s="54">
        <f t="shared" si="47"/>
        <v>134103.98674854558</v>
      </c>
      <c r="AG100" s="54">
        <f t="shared" si="41"/>
        <v>131100.0652739371</v>
      </c>
      <c r="AH100" s="55">
        <f t="shared" si="48"/>
        <v>28988.4756213939</v>
      </c>
      <c r="AI100" s="54">
        <f t="shared" si="42"/>
        <v>131100</v>
      </c>
      <c r="AJ100" s="60">
        <v>0.19</v>
      </c>
      <c r="AK100" s="55">
        <f t="shared" si="43"/>
        <v>24909</v>
      </c>
      <c r="AL100" s="61">
        <f t="shared" si="44"/>
        <v>156009</v>
      </c>
    </row>
    <row r="101" spans="2:38">
      <c r="B101" s="11" t="s">
        <v>982</v>
      </c>
      <c r="C101" s="11"/>
      <c r="D101" s="11" t="s">
        <v>1192</v>
      </c>
      <c r="E101" s="21" t="s">
        <v>690</v>
      </c>
      <c r="F101" s="12">
        <v>50420.168067226892</v>
      </c>
      <c r="G101" s="13" t="s">
        <v>1205</v>
      </c>
      <c r="H101" s="27">
        <v>9579.8319327731097</v>
      </c>
      <c r="I101" s="14">
        <f t="shared" si="31"/>
        <v>60000</v>
      </c>
      <c r="J101" s="28">
        <v>118716</v>
      </c>
      <c r="K101" s="29">
        <v>0.19</v>
      </c>
      <c r="L101" s="28">
        <f t="shared" si="32"/>
        <v>22556</v>
      </c>
      <c r="M101" s="30">
        <f t="shared" si="33"/>
        <v>141272</v>
      </c>
      <c r="N101" s="28">
        <v>48666.666666666664</v>
      </c>
      <c r="O101" s="29">
        <v>0.19</v>
      </c>
      <c r="P101" s="28">
        <f t="shared" si="34"/>
        <v>9247</v>
      </c>
      <c r="Q101" s="30">
        <f t="shared" si="35"/>
        <v>57914</v>
      </c>
      <c r="R101" s="38">
        <v>72714.28571428571</v>
      </c>
      <c r="S101" s="13">
        <v>0.19</v>
      </c>
      <c r="T101" s="28">
        <f t="shared" si="36"/>
        <v>13816</v>
      </c>
      <c r="U101" s="30">
        <f t="shared" si="37"/>
        <v>86530</v>
      </c>
      <c r="V101" s="12">
        <v>65804.783451842275</v>
      </c>
      <c r="W101" s="13">
        <v>0.19</v>
      </c>
      <c r="X101" s="28">
        <f t="shared" si="38"/>
        <v>12503</v>
      </c>
      <c r="Y101" s="30">
        <f t="shared" si="39"/>
        <v>78308</v>
      </c>
      <c r="Z101" s="38">
        <v>58320</v>
      </c>
      <c r="AA101" s="13">
        <v>0.19</v>
      </c>
      <c r="AB101" s="28">
        <v>13680</v>
      </c>
      <c r="AC101" s="30">
        <f t="shared" si="40"/>
        <v>72000</v>
      </c>
      <c r="AD101" s="54">
        <f t="shared" si="45"/>
        <v>69106.983983336933</v>
      </c>
      <c r="AE101" s="54">
        <f t="shared" si="46"/>
        <v>65817.287184756933</v>
      </c>
      <c r="AF101" s="54">
        <f t="shared" si="47"/>
        <v>62062.391725921138</v>
      </c>
      <c r="AG101" s="54">
        <f t="shared" si="41"/>
        <v>63224.154451198199</v>
      </c>
      <c r="AH101" s="55">
        <f t="shared" si="48"/>
        <v>25955.093175773287</v>
      </c>
      <c r="AI101" s="54">
        <f t="shared" si="42"/>
        <v>63224</v>
      </c>
      <c r="AJ101" s="60">
        <v>0.19</v>
      </c>
      <c r="AK101" s="55">
        <f t="shared" si="43"/>
        <v>12013</v>
      </c>
      <c r="AL101" s="61">
        <f t="shared" si="44"/>
        <v>75237</v>
      </c>
    </row>
    <row r="102" spans="2:38">
      <c r="B102" s="11" t="s">
        <v>983</v>
      </c>
      <c r="C102" s="11"/>
      <c r="D102" s="11" t="s">
        <v>1192</v>
      </c>
      <c r="E102" s="21" t="s">
        <v>691</v>
      </c>
      <c r="F102" s="12">
        <v>75630.252100840342</v>
      </c>
      <c r="G102" s="13" t="s">
        <v>1205</v>
      </c>
      <c r="H102" s="27">
        <v>14369.747899159665</v>
      </c>
      <c r="I102" s="14">
        <f t="shared" si="31"/>
        <v>90000</v>
      </c>
      <c r="J102" s="28">
        <v>3866</v>
      </c>
      <c r="K102" s="29">
        <v>0.19</v>
      </c>
      <c r="L102" s="28">
        <f t="shared" si="32"/>
        <v>735</v>
      </c>
      <c r="M102" s="30">
        <f t="shared" si="33"/>
        <v>4601</v>
      </c>
      <c r="N102" s="28">
        <v>0</v>
      </c>
      <c r="O102" s="29">
        <v>0.19</v>
      </c>
      <c r="P102" s="28">
        <f t="shared" si="34"/>
        <v>0</v>
      </c>
      <c r="Q102" s="30">
        <f t="shared" si="35"/>
        <v>0</v>
      </c>
      <c r="R102" s="38">
        <v>4057.1428571428573</v>
      </c>
      <c r="S102" s="13">
        <v>0.19</v>
      </c>
      <c r="T102" s="28">
        <f t="shared" si="36"/>
        <v>771</v>
      </c>
      <c r="U102" s="30">
        <f t="shared" si="37"/>
        <v>4828</v>
      </c>
      <c r="V102" s="12">
        <v>9696.1861667744015</v>
      </c>
      <c r="W102" s="13">
        <v>0.19</v>
      </c>
      <c r="X102" s="28">
        <f t="shared" si="38"/>
        <v>1842</v>
      </c>
      <c r="Y102" s="30">
        <f t="shared" si="39"/>
        <v>11538</v>
      </c>
      <c r="Z102" s="38">
        <v>2551.5</v>
      </c>
      <c r="AA102" s="13">
        <v>0.19</v>
      </c>
      <c r="AB102" s="28">
        <v>598.5</v>
      </c>
      <c r="AC102" s="30">
        <f t="shared" si="40"/>
        <v>3150</v>
      </c>
      <c r="AD102" s="54">
        <f>AVERAGE(Z102,V102,R102,J102,F102)</f>
        <v>19160.216224951517</v>
      </c>
      <c r="AE102" s="54">
        <f>GEOMEAN(Z102,V102,R102,J102,F102)</f>
        <v>7825.5495048891826</v>
      </c>
      <c r="AF102" s="54">
        <f>MEDIAN(Z102,V102,R102,J102,F102)</f>
        <v>4057.1428571428573</v>
      </c>
      <c r="AG102" s="54">
        <f>HARMEAN(Z102,V102,R102,J102,F102)</f>
        <v>4933.7591826222588</v>
      </c>
      <c r="AH102" s="55">
        <f>STDEVA(Z102,V102,R102,J102,F102)</f>
        <v>31687.135191178928</v>
      </c>
      <c r="AI102" s="54">
        <f t="shared" si="42"/>
        <v>4934</v>
      </c>
      <c r="AJ102" s="60">
        <v>0.19</v>
      </c>
      <c r="AK102" s="55">
        <f t="shared" si="43"/>
        <v>937</v>
      </c>
      <c r="AL102" s="61">
        <f t="shared" si="44"/>
        <v>5871</v>
      </c>
    </row>
    <row r="103" spans="2:38">
      <c r="B103" s="11" t="s">
        <v>984</v>
      </c>
      <c r="C103" s="11"/>
      <c r="D103" s="11" t="s">
        <v>1192</v>
      </c>
      <c r="E103" s="21" t="s">
        <v>692</v>
      </c>
      <c r="F103" s="12">
        <v>63025.210084033613</v>
      </c>
      <c r="G103" s="13" t="s">
        <v>1205</v>
      </c>
      <c r="H103" s="27">
        <v>11974.789915966387</v>
      </c>
      <c r="I103" s="14">
        <f t="shared" si="31"/>
        <v>75000</v>
      </c>
      <c r="J103" s="28">
        <v>53613</v>
      </c>
      <c r="K103" s="29">
        <v>0.19</v>
      </c>
      <c r="L103" s="28">
        <f t="shared" si="32"/>
        <v>10186</v>
      </c>
      <c r="M103" s="30">
        <f t="shared" si="33"/>
        <v>63799</v>
      </c>
      <c r="N103" s="28">
        <v>22933.333333333332</v>
      </c>
      <c r="O103" s="29">
        <v>0.19</v>
      </c>
      <c r="P103" s="28">
        <f t="shared" si="34"/>
        <v>4357</v>
      </c>
      <c r="Q103" s="30">
        <f t="shared" si="35"/>
        <v>27290</v>
      </c>
      <c r="R103" s="38">
        <v>25714.285714285717</v>
      </c>
      <c r="S103" s="13">
        <v>0.19</v>
      </c>
      <c r="T103" s="28">
        <f t="shared" si="36"/>
        <v>4886</v>
      </c>
      <c r="U103" s="30">
        <f t="shared" si="37"/>
        <v>30600</v>
      </c>
      <c r="V103" s="12">
        <v>17970.265029088558</v>
      </c>
      <c r="W103" s="13">
        <v>0.19</v>
      </c>
      <c r="X103" s="28">
        <f t="shared" si="38"/>
        <v>3414</v>
      </c>
      <c r="Y103" s="30">
        <f t="shared" si="39"/>
        <v>21384</v>
      </c>
      <c r="Z103" s="38">
        <v>32683.5</v>
      </c>
      <c r="AA103" s="13">
        <v>0.19</v>
      </c>
      <c r="AB103" s="28">
        <v>7666.5</v>
      </c>
      <c r="AC103" s="30">
        <f t="shared" si="40"/>
        <v>40350</v>
      </c>
      <c r="AD103" s="54">
        <f>AVERAGE(Z103,V103,R103,N103,J103,F103)</f>
        <v>35989.93236012353</v>
      </c>
      <c r="AE103" s="54">
        <f>GEOMEAN(Z103,V103,R103,N103,J103,F103)</f>
        <v>32462.715828051761</v>
      </c>
      <c r="AF103" s="54">
        <f>MEDIAN(Z103,V103,R103,N103,J103,F103)</f>
        <v>29198.892857142859</v>
      </c>
      <c r="AG103" s="54">
        <f t="shared" si="41"/>
        <v>29519.371548959985</v>
      </c>
      <c r="AH103" s="55">
        <f>STDEVA(Z103,V103,R103,N103,J103,F103)</f>
        <v>18183.417459093598</v>
      </c>
      <c r="AI103" s="54">
        <f t="shared" si="42"/>
        <v>29519</v>
      </c>
      <c r="AJ103" s="60">
        <v>0.19</v>
      </c>
      <c r="AK103" s="55">
        <f t="shared" si="43"/>
        <v>5609</v>
      </c>
      <c r="AL103" s="61">
        <f t="shared" si="44"/>
        <v>35128</v>
      </c>
    </row>
    <row r="104" spans="2:38">
      <c r="B104" s="11" t="s">
        <v>985</v>
      </c>
      <c r="C104" s="11"/>
      <c r="D104" s="11" t="s">
        <v>1192</v>
      </c>
      <c r="E104" s="21" t="s">
        <v>693</v>
      </c>
      <c r="F104" s="12">
        <v>37815.126050420171</v>
      </c>
      <c r="G104" s="13" t="s">
        <v>1205</v>
      </c>
      <c r="H104" s="27">
        <v>7184.8739495798327</v>
      </c>
      <c r="I104" s="14">
        <f t="shared" si="31"/>
        <v>45000</v>
      </c>
      <c r="J104" s="28">
        <v>54118</v>
      </c>
      <c r="K104" s="29">
        <v>0.19</v>
      </c>
      <c r="L104" s="28">
        <f t="shared" si="32"/>
        <v>10282</v>
      </c>
      <c r="M104" s="30">
        <f t="shared" si="33"/>
        <v>64400</v>
      </c>
      <c r="N104" s="28">
        <v>16266.666666666666</v>
      </c>
      <c r="O104" s="29">
        <v>0.19</v>
      </c>
      <c r="P104" s="28">
        <f t="shared" si="34"/>
        <v>3091</v>
      </c>
      <c r="Q104" s="30">
        <f t="shared" si="35"/>
        <v>19358</v>
      </c>
      <c r="R104" s="38">
        <v>7857.1428571428569</v>
      </c>
      <c r="S104" s="13">
        <v>0.19</v>
      </c>
      <c r="T104" s="28">
        <f t="shared" si="36"/>
        <v>1493</v>
      </c>
      <c r="U104" s="30">
        <f t="shared" si="37"/>
        <v>9350</v>
      </c>
      <c r="V104" s="12">
        <v>11118.293471234649</v>
      </c>
      <c r="W104" s="13">
        <v>0.19</v>
      </c>
      <c r="X104" s="28">
        <f t="shared" si="38"/>
        <v>2112</v>
      </c>
      <c r="Y104" s="30">
        <f t="shared" si="39"/>
        <v>13230</v>
      </c>
      <c r="Z104" s="38">
        <v>48600</v>
      </c>
      <c r="AA104" s="13">
        <v>0.19</v>
      </c>
      <c r="AB104" s="28">
        <v>11400</v>
      </c>
      <c r="AC104" s="30">
        <f t="shared" si="40"/>
        <v>60000</v>
      </c>
      <c r="AD104" s="54">
        <f>AVERAGE(Z104,V104,R104,N104,J104,F104)</f>
        <v>29295.871507577391</v>
      </c>
      <c r="AE104" s="54">
        <f>GEOMEAN(Z104,V104,R104,N104,J104,F104)</f>
        <v>22823.074697230797</v>
      </c>
      <c r="AF104" s="54">
        <f>MEDIAN(Z104,V104,R104,N104,J104,F104)</f>
        <v>27040.896358543418</v>
      </c>
      <c r="AG104" s="54">
        <f t="shared" si="41"/>
        <v>17432.297326452437</v>
      </c>
      <c r="AH104" s="55">
        <f>STDEVA(Z104,V104,R104,N104,J104,F104)</f>
        <v>20105.565129648818</v>
      </c>
      <c r="AI104" s="54">
        <f t="shared" si="42"/>
        <v>17432</v>
      </c>
      <c r="AJ104" s="60">
        <v>0.19</v>
      </c>
      <c r="AK104" s="55">
        <f t="shared" si="43"/>
        <v>3312</v>
      </c>
      <c r="AL104" s="61">
        <f t="shared" si="44"/>
        <v>20744</v>
      </c>
    </row>
    <row r="105" spans="2:38">
      <c r="B105" s="11" t="s">
        <v>986</v>
      </c>
      <c r="C105" s="11"/>
      <c r="D105" s="11" t="s">
        <v>1192</v>
      </c>
      <c r="E105" s="21" t="s">
        <v>694</v>
      </c>
      <c r="F105" s="12">
        <v>63025.210084033613</v>
      </c>
      <c r="G105" s="13" t="s">
        <v>1205</v>
      </c>
      <c r="H105" s="27">
        <v>11974.789915966387</v>
      </c>
      <c r="I105" s="14">
        <f t="shared" ref="I105:I136" si="49">ROUND(F105+H105,)</f>
        <v>75000</v>
      </c>
      <c r="J105" s="28">
        <v>16639</v>
      </c>
      <c r="K105" s="29">
        <v>0.19</v>
      </c>
      <c r="L105" s="28">
        <f t="shared" si="32"/>
        <v>3161</v>
      </c>
      <c r="M105" s="30">
        <f t="shared" si="33"/>
        <v>19800</v>
      </c>
      <c r="N105" s="28">
        <v>10933.333333333334</v>
      </c>
      <c r="O105" s="29">
        <v>0.19</v>
      </c>
      <c r="P105" s="28">
        <f t="shared" si="34"/>
        <v>2077</v>
      </c>
      <c r="Q105" s="30">
        <f t="shared" si="35"/>
        <v>13010</v>
      </c>
      <c r="R105" s="38">
        <v>14285.714285714286</v>
      </c>
      <c r="S105" s="13">
        <v>0.19</v>
      </c>
      <c r="T105" s="28">
        <f t="shared" si="36"/>
        <v>2714</v>
      </c>
      <c r="U105" s="30">
        <f t="shared" si="37"/>
        <v>17000</v>
      </c>
      <c r="V105" s="12">
        <v>12798.965740142212</v>
      </c>
      <c r="W105" s="13">
        <v>0.19</v>
      </c>
      <c r="X105" s="28">
        <f t="shared" si="38"/>
        <v>2432</v>
      </c>
      <c r="Y105" s="30">
        <f t="shared" si="39"/>
        <v>15231</v>
      </c>
      <c r="Z105" s="38">
        <v>12150</v>
      </c>
      <c r="AA105" s="13">
        <v>0.19</v>
      </c>
      <c r="AB105" s="28">
        <v>2850</v>
      </c>
      <c r="AC105" s="30">
        <f t="shared" si="40"/>
        <v>15000</v>
      </c>
      <c r="AD105" s="54">
        <f>AVERAGE(Z105,V105,R105,N105,J105,F105)</f>
        <v>21638.703907203908</v>
      </c>
      <c r="AE105" s="54">
        <f>GEOMEAN(Z105,V105,R105,N105,J105,F105)</f>
        <v>17153.044114230746</v>
      </c>
      <c r="AF105" s="54">
        <f>MEDIAN(Z105,V105,R105,N105,J105,F105)</f>
        <v>13542.340012928249</v>
      </c>
      <c r="AG105" s="54">
        <f t="shared" si="41"/>
        <v>15080.466094922545</v>
      </c>
      <c r="AH105" s="55">
        <f>STDEVA(Z105,V105,R105,N105,J105,F105)</f>
        <v>20370.016302805921</v>
      </c>
      <c r="AI105" s="54">
        <f t="shared" si="42"/>
        <v>15080</v>
      </c>
      <c r="AJ105" s="60">
        <v>0.19</v>
      </c>
      <c r="AK105" s="55">
        <f t="shared" si="43"/>
        <v>2865</v>
      </c>
      <c r="AL105" s="61">
        <f t="shared" si="44"/>
        <v>17945</v>
      </c>
    </row>
    <row r="106" spans="2:38">
      <c r="B106" s="11" t="s">
        <v>987</v>
      </c>
      <c r="C106" s="11"/>
      <c r="D106" s="11" t="s">
        <v>1192</v>
      </c>
      <c r="E106" s="21" t="s">
        <v>695</v>
      </c>
      <c r="F106" s="12">
        <v>75630.252100840342</v>
      </c>
      <c r="G106" s="13" t="s">
        <v>1205</v>
      </c>
      <c r="H106" s="27">
        <v>14369.747899159665</v>
      </c>
      <c r="I106" s="14">
        <f t="shared" si="49"/>
        <v>90000</v>
      </c>
      <c r="J106" s="28">
        <v>33445</v>
      </c>
      <c r="K106" s="29">
        <v>0.19</v>
      </c>
      <c r="L106" s="28">
        <f t="shared" si="32"/>
        <v>6355</v>
      </c>
      <c r="M106" s="30">
        <f t="shared" si="33"/>
        <v>39800</v>
      </c>
      <c r="N106" s="28">
        <v>19333.333333333332</v>
      </c>
      <c r="O106" s="29">
        <v>0.19</v>
      </c>
      <c r="P106" s="28">
        <f t="shared" si="34"/>
        <v>3673</v>
      </c>
      <c r="Q106" s="30">
        <f t="shared" si="35"/>
        <v>23006</v>
      </c>
      <c r="R106" s="38">
        <v>28571.428571428572</v>
      </c>
      <c r="S106" s="13">
        <v>0.19</v>
      </c>
      <c r="T106" s="28">
        <f t="shared" si="36"/>
        <v>5429</v>
      </c>
      <c r="U106" s="30">
        <f t="shared" si="37"/>
        <v>34000</v>
      </c>
      <c r="V106" s="12">
        <v>25727.213962508078</v>
      </c>
      <c r="W106" s="13">
        <v>0.19</v>
      </c>
      <c r="X106" s="28">
        <f t="shared" si="38"/>
        <v>4888</v>
      </c>
      <c r="Y106" s="30">
        <f t="shared" si="39"/>
        <v>30615</v>
      </c>
      <c r="Z106" s="38">
        <v>31468.5</v>
      </c>
      <c r="AA106" s="13">
        <v>0.19</v>
      </c>
      <c r="AB106" s="28">
        <v>7381.5</v>
      </c>
      <c r="AC106" s="30">
        <f t="shared" si="40"/>
        <v>38850</v>
      </c>
      <c r="AD106" s="54">
        <f>AVERAGE(Z106,V106,R106,N106,J106,F106)</f>
        <v>35695.954661351716</v>
      </c>
      <c r="AE106" s="54">
        <f>GEOMEAN(Z106,V106,R106,N106,J106,F106)</f>
        <v>32279.171097554106</v>
      </c>
      <c r="AF106" s="54">
        <f>MEDIAN(Z106,V106,R106,N106,J106,F106)</f>
        <v>30019.964285714286</v>
      </c>
      <c r="AG106" s="54">
        <f t="shared" si="41"/>
        <v>29926.179298937597</v>
      </c>
      <c r="AH106" s="55">
        <f>STDEVA(Z106,V106,R106,N106,J106,F106)</f>
        <v>20176.998397371673</v>
      </c>
      <c r="AI106" s="54">
        <f t="shared" si="42"/>
        <v>29926</v>
      </c>
      <c r="AJ106" s="60">
        <v>0.19</v>
      </c>
      <c r="AK106" s="55">
        <f t="shared" si="43"/>
        <v>5686</v>
      </c>
      <c r="AL106" s="61">
        <f t="shared" si="44"/>
        <v>35612</v>
      </c>
    </row>
    <row r="107" spans="2:38">
      <c r="B107" s="11" t="s">
        <v>988</v>
      </c>
      <c r="C107" s="11"/>
      <c r="D107" s="11" t="s">
        <v>1192</v>
      </c>
      <c r="E107" s="21" t="s">
        <v>696</v>
      </c>
      <c r="F107" s="12">
        <v>126050.42016806723</v>
      </c>
      <c r="G107" s="13" t="s">
        <v>1205</v>
      </c>
      <c r="H107" s="27">
        <v>23949.579831932773</v>
      </c>
      <c r="I107" s="14">
        <f t="shared" si="49"/>
        <v>150000</v>
      </c>
      <c r="J107" s="28">
        <v>654000</v>
      </c>
      <c r="K107" s="29">
        <v>0.19</v>
      </c>
      <c r="L107" s="28">
        <f t="shared" si="32"/>
        <v>124260</v>
      </c>
      <c r="M107" s="30">
        <f t="shared" si="33"/>
        <v>778260</v>
      </c>
      <c r="N107" s="28">
        <v>0</v>
      </c>
      <c r="O107" s="29">
        <v>0.19</v>
      </c>
      <c r="P107" s="28">
        <f t="shared" si="34"/>
        <v>0</v>
      </c>
      <c r="Q107" s="30">
        <f t="shared" si="35"/>
        <v>0</v>
      </c>
      <c r="R107" s="38">
        <v>314500</v>
      </c>
      <c r="S107" s="13">
        <v>0.19</v>
      </c>
      <c r="T107" s="28">
        <f t="shared" si="36"/>
        <v>59755</v>
      </c>
      <c r="U107" s="30">
        <f t="shared" si="37"/>
        <v>374255</v>
      </c>
      <c r="V107" s="12">
        <v>364576.5998707175</v>
      </c>
      <c r="W107" s="13">
        <v>0.19</v>
      </c>
      <c r="X107" s="28">
        <f t="shared" si="38"/>
        <v>69270</v>
      </c>
      <c r="Y107" s="30">
        <f t="shared" si="39"/>
        <v>433847</v>
      </c>
      <c r="Z107" s="38">
        <v>225990</v>
      </c>
      <c r="AA107" s="13">
        <v>0.19</v>
      </c>
      <c r="AB107" s="28">
        <v>53010</v>
      </c>
      <c r="AC107" s="30">
        <f t="shared" si="40"/>
        <v>279000</v>
      </c>
      <c r="AD107" s="54">
        <f>AVERAGE(Z107,V107,R107,J107,F107)</f>
        <v>337023.40400775697</v>
      </c>
      <c r="AE107" s="54">
        <f>GEOMEAN(Z107,V107,R107,J107,F107)</f>
        <v>292364.16597972781</v>
      </c>
      <c r="AF107" s="54">
        <f>MEDIAN(Z107,V107,R107,J107,F107)</f>
        <v>314500</v>
      </c>
      <c r="AG107" s="54">
        <f>HARMEAN(Z107,V107,R107,J107,F107)</f>
        <v>252398.82471249055</v>
      </c>
      <c r="AH107" s="55">
        <f>STDEVA(Z107,V107,R107,J107,F107)</f>
        <v>199109.68174159725</v>
      </c>
      <c r="AI107" s="54">
        <f t="shared" si="42"/>
        <v>252399</v>
      </c>
      <c r="AJ107" s="60">
        <v>0.19</v>
      </c>
      <c r="AK107" s="55">
        <f t="shared" si="43"/>
        <v>47956</v>
      </c>
      <c r="AL107" s="61">
        <f t="shared" si="44"/>
        <v>300355</v>
      </c>
    </row>
    <row r="108" spans="2:38">
      <c r="B108" s="11" t="s">
        <v>989</v>
      </c>
      <c r="C108" s="11"/>
      <c r="D108" s="11" t="s">
        <v>1192</v>
      </c>
      <c r="E108" s="21" t="s">
        <v>697</v>
      </c>
      <c r="F108" s="12">
        <v>63025.210084033613</v>
      </c>
      <c r="G108" s="13" t="s">
        <v>1205</v>
      </c>
      <c r="H108" s="27">
        <v>11974.789915966387</v>
      </c>
      <c r="I108" s="14">
        <f t="shared" si="49"/>
        <v>75000</v>
      </c>
      <c r="J108" s="28">
        <v>119800</v>
      </c>
      <c r="K108" s="29">
        <v>0.19</v>
      </c>
      <c r="L108" s="28">
        <f t="shared" si="32"/>
        <v>22762</v>
      </c>
      <c r="M108" s="30">
        <f t="shared" si="33"/>
        <v>142562</v>
      </c>
      <c r="N108" s="28">
        <v>74000</v>
      </c>
      <c r="O108" s="29">
        <v>0.19</v>
      </c>
      <c r="P108" s="28">
        <f t="shared" si="34"/>
        <v>14060</v>
      </c>
      <c r="Q108" s="30">
        <f t="shared" si="35"/>
        <v>88060</v>
      </c>
      <c r="R108" s="38">
        <v>85571.42857142858</v>
      </c>
      <c r="S108" s="13">
        <v>0.19</v>
      </c>
      <c r="T108" s="28">
        <f t="shared" si="36"/>
        <v>16259</v>
      </c>
      <c r="U108" s="30">
        <f t="shared" si="37"/>
        <v>101830</v>
      </c>
      <c r="V108" s="12">
        <v>77440.206851971569</v>
      </c>
      <c r="W108" s="13">
        <v>0.19</v>
      </c>
      <c r="X108" s="28">
        <f t="shared" si="38"/>
        <v>14714</v>
      </c>
      <c r="Y108" s="30">
        <f t="shared" si="39"/>
        <v>92154</v>
      </c>
      <c r="Z108" s="38">
        <v>72900</v>
      </c>
      <c r="AA108" s="13">
        <v>0.19</v>
      </c>
      <c r="AB108" s="28">
        <v>17100</v>
      </c>
      <c r="AC108" s="30">
        <f t="shared" si="40"/>
        <v>90000</v>
      </c>
      <c r="AD108" s="54">
        <f>AVERAGE(Z108,V108,R108,N108,J108,F108)</f>
        <v>82122.807584572292</v>
      </c>
      <c r="AE108" s="54">
        <f>GEOMEAN(Z108,V108,R108,N108,J108,F108)</f>
        <v>80390.415958019948</v>
      </c>
      <c r="AF108" s="54">
        <f>MEDIAN(Z108,V108,R108,N108,J108,F108)</f>
        <v>75720.103425985784</v>
      </c>
      <c r="AG108" s="54">
        <f t="shared" si="41"/>
        <v>78901.502837931184</v>
      </c>
      <c r="AH108" s="55">
        <f>STDEVA(Z108,V108,R108,N108,J108,F108)</f>
        <v>19845.145389901885</v>
      </c>
      <c r="AI108" s="54">
        <f t="shared" si="42"/>
        <v>78902</v>
      </c>
      <c r="AJ108" s="60">
        <v>0.19</v>
      </c>
      <c r="AK108" s="55">
        <f t="shared" si="43"/>
        <v>14991</v>
      </c>
      <c r="AL108" s="61">
        <f t="shared" si="44"/>
        <v>93893</v>
      </c>
    </row>
    <row r="109" spans="2:38">
      <c r="B109" s="11" t="s">
        <v>990</v>
      </c>
      <c r="C109" s="11"/>
      <c r="D109" s="11" t="s">
        <v>1192</v>
      </c>
      <c r="E109" s="21" t="s">
        <v>698</v>
      </c>
      <c r="F109" s="12">
        <v>50420.168067226892</v>
      </c>
      <c r="G109" s="13" t="s">
        <v>1205</v>
      </c>
      <c r="H109" s="27">
        <v>9579.8319327731097</v>
      </c>
      <c r="I109" s="14">
        <f t="shared" si="49"/>
        <v>60000</v>
      </c>
      <c r="J109" s="28">
        <v>77143</v>
      </c>
      <c r="K109" s="29">
        <v>0.19</v>
      </c>
      <c r="L109" s="28">
        <f t="shared" si="32"/>
        <v>14657</v>
      </c>
      <c r="M109" s="30">
        <f t="shared" si="33"/>
        <v>91800</v>
      </c>
      <c r="N109" s="28">
        <v>51333.333333333336</v>
      </c>
      <c r="O109" s="29">
        <v>0.19</v>
      </c>
      <c r="P109" s="28">
        <f t="shared" si="34"/>
        <v>9753</v>
      </c>
      <c r="Q109" s="30">
        <f t="shared" si="35"/>
        <v>61086</v>
      </c>
      <c r="R109" s="38">
        <v>65571.428571428565</v>
      </c>
      <c r="S109" s="13">
        <v>0.19</v>
      </c>
      <c r="T109" s="28">
        <f t="shared" si="36"/>
        <v>12459</v>
      </c>
      <c r="U109" s="30">
        <f t="shared" si="37"/>
        <v>78030</v>
      </c>
      <c r="V109" s="12">
        <v>59340.659340659338</v>
      </c>
      <c r="W109" s="13">
        <v>0.19</v>
      </c>
      <c r="X109" s="28">
        <f t="shared" si="38"/>
        <v>11275</v>
      </c>
      <c r="Y109" s="30">
        <f t="shared" si="39"/>
        <v>70616</v>
      </c>
      <c r="Z109" s="38">
        <v>29160</v>
      </c>
      <c r="AA109" s="13">
        <v>0.19</v>
      </c>
      <c r="AB109" s="28">
        <v>6840</v>
      </c>
      <c r="AC109" s="30">
        <f t="shared" si="40"/>
        <v>36000</v>
      </c>
      <c r="AD109" s="54">
        <f>AVERAGE(Z109,V109,R109,N109,J109,F109)</f>
        <v>55494.764885441364</v>
      </c>
      <c r="AE109" s="54">
        <f>GEOMEAN(Z109,V109,R109,N109,J109,F109)</f>
        <v>53193.569637319102</v>
      </c>
      <c r="AF109" s="54">
        <f>MEDIAN(Z109,V109,R109,N109,J109,F109)</f>
        <v>55336.996336996337</v>
      </c>
      <c r="AG109" s="54">
        <f t="shared" si="41"/>
        <v>50559.209676172621</v>
      </c>
      <c r="AH109" s="55">
        <f>STDEVA(Z109,V109,R109,N109,J109,F109)</f>
        <v>16257.70602377937</v>
      </c>
      <c r="AI109" s="54">
        <f t="shared" si="42"/>
        <v>50559</v>
      </c>
      <c r="AJ109" s="60">
        <v>0.19</v>
      </c>
      <c r="AK109" s="55">
        <f t="shared" si="43"/>
        <v>9606</v>
      </c>
      <c r="AL109" s="61">
        <f t="shared" si="44"/>
        <v>60165</v>
      </c>
    </row>
    <row r="110" spans="2:38">
      <c r="B110" s="11" t="s">
        <v>991</v>
      </c>
      <c r="C110" s="11"/>
      <c r="D110" s="11" t="s">
        <v>1192</v>
      </c>
      <c r="E110" s="21" t="s">
        <v>699</v>
      </c>
      <c r="F110" s="12">
        <v>75630.252100840342</v>
      </c>
      <c r="G110" s="13" t="s">
        <v>1205</v>
      </c>
      <c r="H110" s="27">
        <v>14369.747899159665</v>
      </c>
      <c r="I110" s="14">
        <f t="shared" si="49"/>
        <v>90000</v>
      </c>
      <c r="J110" s="28">
        <v>67059</v>
      </c>
      <c r="K110" s="29">
        <v>0.19</v>
      </c>
      <c r="L110" s="28">
        <f t="shared" si="32"/>
        <v>12741</v>
      </c>
      <c r="M110" s="30">
        <f t="shared" si="33"/>
        <v>79800</v>
      </c>
      <c r="N110" s="28">
        <v>0</v>
      </c>
      <c r="O110" s="29">
        <v>0.19</v>
      </c>
      <c r="P110" s="28">
        <f t="shared" si="34"/>
        <v>0</v>
      </c>
      <c r="Q110" s="30">
        <f t="shared" si="35"/>
        <v>0</v>
      </c>
      <c r="R110" s="38">
        <v>7714.2857142857138</v>
      </c>
      <c r="S110" s="13">
        <v>0.19</v>
      </c>
      <c r="T110" s="28">
        <f t="shared" si="36"/>
        <v>1466</v>
      </c>
      <c r="U110" s="30">
        <f t="shared" si="37"/>
        <v>9180</v>
      </c>
      <c r="V110" s="12">
        <v>51583.710407239822</v>
      </c>
      <c r="W110" s="13">
        <v>0.19</v>
      </c>
      <c r="X110" s="28">
        <f t="shared" si="38"/>
        <v>9801</v>
      </c>
      <c r="Y110" s="30">
        <f t="shared" si="39"/>
        <v>61385</v>
      </c>
      <c r="Z110" s="38">
        <v>6561</v>
      </c>
      <c r="AA110" s="13">
        <v>0.19</v>
      </c>
      <c r="AB110" s="28">
        <v>1539</v>
      </c>
      <c r="AC110" s="30">
        <f t="shared" si="40"/>
        <v>8100</v>
      </c>
      <c r="AD110" s="54">
        <f>AVERAGE(Z110,V110,R110,J110,F110)</f>
        <v>41709.649644473175</v>
      </c>
      <c r="AE110" s="54">
        <f>GEOMEAN(Z110,V110,R110,J110,F110)</f>
        <v>26569.671883742463</v>
      </c>
      <c r="AF110" s="54">
        <f>MEDIAN(Z110,V110,R110,J110,F110)</f>
        <v>51583.710407239822</v>
      </c>
      <c r="AG110" s="54">
        <f>HARMEAN(Z110,V110,R110,J110,F110)</f>
        <v>15171.474904854667</v>
      </c>
      <c r="AH110" s="55">
        <f>STDEVA(Z110,V110,R110,J110,F110)</f>
        <v>32717.756077445069</v>
      </c>
      <c r="AI110" s="54">
        <f t="shared" si="42"/>
        <v>15171</v>
      </c>
      <c r="AJ110" s="60">
        <v>0.19</v>
      </c>
      <c r="AK110" s="55">
        <f t="shared" si="43"/>
        <v>2882</v>
      </c>
      <c r="AL110" s="61">
        <f t="shared" si="44"/>
        <v>18053</v>
      </c>
    </row>
    <row r="111" spans="2:38">
      <c r="B111" s="11" t="s">
        <v>992</v>
      </c>
      <c r="C111" s="11"/>
      <c r="D111" s="11" t="s">
        <v>1192</v>
      </c>
      <c r="E111" s="21" t="s">
        <v>700</v>
      </c>
      <c r="F111" s="12">
        <v>25210.084033613446</v>
      </c>
      <c r="G111" s="13" t="s">
        <v>1205</v>
      </c>
      <c r="H111" s="27">
        <v>4789.9159663865548</v>
      </c>
      <c r="I111" s="14">
        <f t="shared" si="49"/>
        <v>30000</v>
      </c>
      <c r="J111" s="28">
        <v>7143</v>
      </c>
      <c r="K111" s="29">
        <v>0.19</v>
      </c>
      <c r="L111" s="28">
        <f t="shared" si="32"/>
        <v>1357</v>
      </c>
      <c r="M111" s="30">
        <f t="shared" si="33"/>
        <v>8500</v>
      </c>
      <c r="N111" s="28">
        <v>4666.666666666667</v>
      </c>
      <c r="O111" s="29">
        <v>0.19</v>
      </c>
      <c r="P111" s="28">
        <f t="shared" si="34"/>
        <v>887</v>
      </c>
      <c r="Q111" s="30">
        <f t="shared" si="35"/>
        <v>5554</v>
      </c>
      <c r="R111" s="38">
        <v>2142.8571428571431</v>
      </c>
      <c r="S111" s="13">
        <v>0.19</v>
      </c>
      <c r="T111" s="28">
        <f t="shared" si="36"/>
        <v>407</v>
      </c>
      <c r="U111" s="30">
        <f t="shared" si="37"/>
        <v>2550</v>
      </c>
      <c r="V111" s="12">
        <v>5817.7117000646413</v>
      </c>
      <c r="W111" s="13">
        <v>0.19</v>
      </c>
      <c r="X111" s="28">
        <f t="shared" si="38"/>
        <v>1105</v>
      </c>
      <c r="Y111" s="30">
        <f t="shared" si="39"/>
        <v>6923</v>
      </c>
      <c r="Z111" s="38">
        <v>5224.5</v>
      </c>
      <c r="AA111" s="13">
        <v>0.19</v>
      </c>
      <c r="AB111" s="28">
        <v>1225.5</v>
      </c>
      <c r="AC111" s="30">
        <f t="shared" si="40"/>
        <v>6450</v>
      </c>
      <c r="AD111" s="54">
        <f t="shared" ref="AD111:AD118" si="50">AVERAGE(Z111,V111,R111,N111,J111,F111)</f>
        <v>8367.4699238669837</v>
      </c>
      <c r="AE111" s="54">
        <f t="shared" ref="AE111:AE118" si="51">GEOMEAN(Z111,V111,R111,N111,J111,F111)</f>
        <v>6161.8148633305154</v>
      </c>
      <c r="AF111" s="54">
        <f t="shared" ref="AF111:AF118" si="52">MEDIAN(Z111,V111,R111,N111,J111,F111)</f>
        <v>5521.1058500323206</v>
      </c>
      <c r="AG111" s="54">
        <f t="shared" si="41"/>
        <v>4902.3171926890782</v>
      </c>
      <c r="AH111" s="55">
        <f t="shared" ref="AH111:AH118" si="53">STDEVA(Z111,V111,R111,N111,J111,F111)</f>
        <v>8414.2052816469968</v>
      </c>
      <c r="AI111" s="54">
        <f t="shared" si="42"/>
        <v>4902</v>
      </c>
      <c r="AJ111" s="60">
        <v>0.19</v>
      </c>
      <c r="AK111" s="55">
        <f t="shared" si="43"/>
        <v>931</v>
      </c>
      <c r="AL111" s="61">
        <f t="shared" si="44"/>
        <v>5833</v>
      </c>
    </row>
    <row r="112" spans="2:38">
      <c r="B112" s="11" t="s">
        <v>993</v>
      </c>
      <c r="C112" s="11"/>
      <c r="D112" s="11" t="s">
        <v>1192</v>
      </c>
      <c r="E112" s="21" t="s">
        <v>701</v>
      </c>
      <c r="F112" s="12">
        <v>25210.084033613446</v>
      </c>
      <c r="G112" s="13" t="s">
        <v>1205</v>
      </c>
      <c r="H112" s="27">
        <v>4789.9159663865548</v>
      </c>
      <c r="I112" s="14">
        <f t="shared" si="49"/>
        <v>30000</v>
      </c>
      <c r="J112" s="28">
        <v>2941</v>
      </c>
      <c r="K112" s="29">
        <v>0.19</v>
      </c>
      <c r="L112" s="28">
        <f t="shared" si="32"/>
        <v>559</v>
      </c>
      <c r="M112" s="30">
        <f t="shared" si="33"/>
        <v>3500</v>
      </c>
      <c r="N112" s="28">
        <v>1266.6666666666667</v>
      </c>
      <c r="O112" s="29">
        <v>0.19</v>
      </c>
      <c r="P112" s="28">
        <f t="shared" si="34"/>
        <v>241</v>
      </c>
      <c r="Q112" s="30">
        <f t="shared" si="35"/>
        <v>1508</v>
      </c>
      <c r="R112" s="38">
        <v>1285.7142857142856</v>
      </c>
      <c r="S112" s="13">
        <v>0.19</v>
      </c>
      <c r="T112" s="28">
        <f t="shared" si="36"/>
        <v>244</v>
      </c>
      <c r="U112" s="30">
        <f t="shared" si="37"/>
        <v>1530</v>
      </c>
      <c r="V112" s="12">
        <v>2391.7259211376859</v>
      </c>
      <c r="W112" s="13">
        <v>0.19</v>
      </c>
      <c r="X112" s="28">
        <f t="shared" si="38"/>
        <v>454</v>
      </c>
      <c r="Y112" s="30">
        <f t="shared" si="39"/>
        <v>2846</v>
      </c>
      <c r="Z112" s="38">
        <v>1579.5</v>
      </c>
      <c r="AA112" s="13">
        <v>0.19</v>
      </c>
      <c r="AB112" s="28">
        <v>370.5</v>
      </c>
      <c r="AC112" s="30">
        <f t="shared" si="40"/>
        <v>1950</v>
      </c>
      <c r="AD112" s="54">
        <f t="shared" si="50"/>
        <v>5779.115151188681</v>
      </c>
      <c r="AE112" s="54">
        <f t="shared" si="51"/>
        <v>2774.4987168273642</v>
      </c>
      <c r="AF112" s="54">
        <f t="shared" si="52"/>
        <v>1985.6129605688429</v>
      </c>
      <c r="AG112" s="54">
        <f t="shared" si="41"/>
        <v>2001.2284993354053</v>
      </c>
      <c r="AH112" s="55">
        <f t="shared" si="53"/>
        <v>9542.3421149991918</v>
      </c>
      <c r="AI112" s="54">
        <f t="shared" si="42"/>
        <v>2001</v>
      </c>
      <c r="AJ112" s="60">
        <v>0.19</v>
      </c>
      <c r="AK112" s="55">
        <f t="shared" si="43"/>
        <v>380</v>
      </c>
      <c r="AL112" s="61">
        <f t="shared" si="44"/>
        <v>2381</v>
      </c>
    </row>
    <row r="113" spans="2:38">
      <c r="B113" s="11" t="s">
        <v>994</v>
      </c>
      <c r="C113" s="11"/>
      <c r="D113" s="11" t="s">
        <v>1192</v>
      </c>
      <c r="E113" s="21" t="s">
        <v>702</v>
      </c>
      <c r="F113" s="12">
        <v>37815.126050420171</v>
      </c>
      <c r="G113" s="13" t="s">
        <v>1205</v>
      </c>
      <c r="H113" s="27">
        <v>7184.8739495798327</v>
      </c>
      <c r="I113" s="14">
        <f t="shared" si="49"/>
        <v>45000</v>
      </c>
      <c r="J113" s="28">
        <v>6555</v>
      </c>
      <c r="K113" s="29">
        <v>0.19</v>
      </c>
      <c r="L113" s="28">
        <f t="shared" si="32"/>
        <v>1245</v>
      </c>
      <c r="M113" s="30">
        <f t="shared" si="33"/>
        <v>7800</v>
      </c>
      <c r="N113" s="28">
        <v>4266.666666666667</v>
      </c>
      <c r="O113" s="29">
        <v>0.19</v>
      </c>
      <c r="P113" s="28">
        <f t="shared" si="34"/>
        <v>811</v>
      </c>
      <c r="Q113" s="30">
        <f t="shared" si="35"/>
        <v>5078</v>
      </c>
      <c r="R113" s="38">
        <v>5571.4285714285716</v>
      </c>
      <c r="S113" s="13">
        <v>0.19</v>
      </c>
      <c r="T113" s="28">
        <f t="shared" si="36"/>
        <v>1059</v>
      </c>
      <c r="U113" s="30">
        <f t="shared" si="37"/>
        <v>6630</v>
      </c>
      <c r="V113" s="12">
        <v>1008.4033613445379</v>
      </c>
      <c r="W113" s="13">
        <v>0.19</v>
      </c>
      <c r="X113" s="28">
        <f t="shared" si="38"/>
        <v>192</v>
      </c>
      <c r="Y113" s="30">
        <f t="shared" si="39"/>
        <v>1200</v>
      </c>
      <c r="Z113" s="38">
        <v>4738.5</v>
      </c>
      <c r="AA113" s="13">
        <v>0.19</v>
      </c>
      <c r="AB113" s="28">
        <v>1111.5</v>
      </c>
      <c r="AC113" s="30">
        <f t="shared" si="40"/>
        <v>5850</v>
      </c>
      <c r="AD113" s="54">
        <f t="shared" si="50"/>
        <v>9992.5207749766578</v>
      </c>
      <c r="AE113" s="54">
        <f t="shared" si="51"/>
        <v>5515.6256594400929</v>
      </c>
      <c r="AF113" s="54">
        <f t="shared" si="52"/>
        <v>5154.9642857142862</v>
      </c>
      <c r="AG113" s="54">
        <f t="shared" si="41"/>
        <v>3341.5650189149287</v>
      </c>
      <c r="AH113" s="55">
        <f t="shared" si="53"/>
        <v>13759.102259517309</v>
      </c>
      <c r="AI113" s="54">
        <f t="shared" si="42"/>
        <v>3342</v>
      </c>
      <c r="AJ113" s="60">
        <v>0.19</v>
      </c>
      <c r="AK113" s="55">
        <f t="shared" si="43"/>
        <v>635</v>
      </c>
      <c r="AL113" s="61">
        <f t="shared" si="44"/>
        <v>3977</v>
      </c>
    </row>
    <row r="114" spans="2:38">
      <c r="B114" s="11" t="s">
        <v>995</v>
      </c>
      <c r="C114" s="11"/>
      <c r="D114" s="11" t="s">
        <v>1192</v>
      </c>
      <c r="E114" s="21" t="s">
        <v>703</v>
      </c>
      <c r="F114" s="12">
        <v>30252.100840336137</v>
      </c>
      <c r="G114" s="13" t="s">
        <v>1205</v>
      </c>
      <c r="H114" s="27">
        <v>5747.8991596638662</v>
      </c>
      <c r="I114" s="14">
        <f t="shared" si="49"/>
        <v>36000</v>
      </c>
      <c r="J114" s="28">
        <v>1597</v>
      </c>
      <c r="K114" s="29">
        <v>0.19</v>
      </c>
      <c r="L114" s="28">
        <f t="shared" si="32"/>
        <v>303</v>
      </c>
      <c r="M114" s="30">
        <f t="shared" si="33"/>
        <v>1900</v>
      </c>
      <c r="N114" s="28">
        <v>5266.666666666667</v>
      </c>
      <c r="O114" s="29">
        <v>0.19</v>
      </c>
      <c r="P114" s="28">
        <f t="shared" si="34"/>
        <v>1001</v>
      </c>
      <c r="Q114" s="30">
        <f t="shared" si="35"/>
        <v>6268</v>
      </c>
      <c r="R114" s="38">
        <v>1357.1428571428571</v>
      </c>
      <c r="S114" s="13">
        <v>0.19</v>
      </c>
      <c r="T114" s="28">
        <f t="shared" si="36"/>
        <v>258</v>
      </c>
      <c r="U114" s="30">
        <f t="shared" si="37"/>
        <v>1615</v>
      </c>
      <c r="V114" s="12">
        <v>1228.1835811247577</v>
      </c>
      <c r="W114" s="13">
        <v>0.19</v>
      </c>
      <c r="X114" s="28">
        <f t="shared" si="38"/>
        <v>233</v>
      </c>
      <c r="Y114" s="30">
        <f t="shared" si="39"/>
        <v>1461</v>
      </c>
      <c r="Z114" s="38">
        <v>729</v>
      </c>
      <c r="AA114" s="13">
        <v>0.19</v>
      </c>
      <c r="AB114" s="28">
        <v>171</v>
      </c>
      <c r="AC114" s="30">
        <f t="shared" si="40"/>
        <v>900</v>
      </c>
      <c r="AD114" s="54">
        <f t="shared" si="50"/>
        <v>6738.3489908784031</v>
      </c>
      <c r="AE114" s="54">
        <f t="shared" si="51"/>
        <v>2600.3717827794981</v>
      </c>
      <c r="AF114" s="54">
        <f t="shared" si="52"/>
        <v>1477.0714285714284</v>
      </c>
      <c r="AG114" s="54">
        <f t="shared" si="41"/>
        <v>1590.7111825697925</v>
      </c>
      <c r="AH114" s="55">
        <f t="shared" si="53"/>
        <v>11635.526820372601</v>
      </c>
      <c r="AI114" s="54">
        <f t="shared" si="42"/>
        <v>1591</v>
      </c>
      <c r="AJ114" s="60">
        <v>0.19</v>
      </c>
      <c r="AK114" s="55">
        <f t="shared" si="43"/>
        <v>302</v>
      </c>
      <c r="AL114" s="61">
        <f t="shared" si="44"/>
        <v>1893</v>
      </c>
    </row>
    <row r="115" spans="2:38">
      <c r="B115" s="11" t="s">
        <v>996</v>
      </c>
      <c r="C115" s="11"/>
      <c r="D115" s="11" t="s">
        <v>1192</v>
      </c>
      <c r="E115" s="21" t="s">
        <v>704</v>
      </c>
      <c r="F115" s="12">
        <v>20168.067226890758</v>
      </c>
      <c r="G115" s="13" t="s">
        <v>1205</v>
      </c>
      <c r="H115" s="27">
        <v>3831.932773109244</v>
      </c>
      <c r="I115" s="14">
        <f t="shared" si="49"/>
        <v>24000</v>
      </c>
      <c r="J115" s="28">
        <v>238</v>
      </c>
      <c r="K115" s="29">
        <v>0.19</v>
      </c>
      <c r="L115" s="28">
        <f t="shared" si="32"/>
        <v>45</v>
      </c>
      <c r="M115" s="30">
        <f t="shared" si="33"/>
        <v>283</v>
      </c>
      <c r="N115" s="28">
        <v>800</v>
      </c>
      <c r="O115" s="29">
        <v>0.19</v>
      </c>
      <c r="P115" s="28">
        <f t="shared" si="34"/>
        <v>152</v>
      </c>
      <c r="Q115" s="30">
        <f t="shared" si="35"/>
        <v>952</v>
      </c>
      <c r="R115" s="38">
        <v>171.42857142857144</v>
      </c>
      <c r="S115" s="13">
        <v>0.19</v>
      </c>
      <c r="T115" s="28">
        <f t="shared" si="36"/>
        <v>33</v>
      </c>
      <c r="U115" s="30">
        <f t="shared" si="37"/>
        <v>204</v>
      </c>
      <c r="V115" s="12">
        <v>271.49321266968326</v>
      </c>
      <c r="W115" s="13">
        <v>0.19</v>
      </c>
      <c r="X115" s="28">
        <f t="shared" si="38"/>
        <v>52</v>
      </c>
      <c r="Y115" s="30">
        <f t="shared" si="39"/>
        <v>323</v>
      </c>
      <c r="Z115" s="38">
        <v>364.5</v>
      </c>
      <c r="AA115" s="13">
        <v>0.19</v>
      </c>
      <c r="AB115" s="28">
        <v>85.5</v>
      </c>
      <c r="AC115" s="30">
        <f t="shared" si="40"/>
        <v>450</v>
      </c>
      <c r="AD115" s="54">
        <f t="shared" si="50"/>
        <v>3668.914835164835</v>
      </c>
      <c r="AE115" s="54">
        <f t="shared" si="51"/>
        <v>634.32499292333671</v>
      </c>
      <c r="AF115" s="54">
        <f t="shared" si="52"/>
        <v>317.99660633484166</v>
      </c>
      <c r="AG115" s="54">
        <f t="shared" si="41"/>
        <v>337.81092523964281</v>
      </c>
      <c r="AH115" s="55">
        <f t="shared" si="53"/>
        <v>8086.0116229431333</v>
      </c>
      <c r="AI115" s="54">
        <f t="shared" si="42"/>
        <v>338</v>
      </c>
      <c r="AJ115" s="60">
        <v>0.19</v>
      </c>
      <c r="AK115" s="55">
        <f t="shared" si="43"/>
        <v>64</v>
      </c>
      <c r="AL115" s="61">
        <f t="shared" si="44"/>
        <v>402</v>
      </c>
    </row>
    <row r="116" spans="2:38" ht="28.8">
      <c r="B116" s="11" t="s">
        <v>997</v>
      </c>
      <c r="C116" s="11"/>
      <c r="D116" s="11" t="s">
        <v>1192</v>
      </c>
      <c r="E116" s="21" t="s">
        <v>705</v>
      </c>
      <c r="F116" s="12">
        <v>50420.168067226892</v>
      </c>
      <c r="G116" s="13" t="s">
        <v>1205</v>
      </c>
      <c r="H116" s="27">
        <v>9579.8319327731097</v>
      </c>
      <c r="I116" s="14">
        <f t="shared" si="49"/>
        <v>60000</v>
      </c>
      <c r="J116" s="28">
        <v>151092</v>
      </c>
      <c r="K116" s="29">
        <v>0.19</v>
      </c>
      <c r="L116" s="28">
        <f t="shared" si="32"/>
        <v>28707</v>
      </c>
      <c r="M116" s="30">
        <f t="shared" si="33"/>
        <v>179799</v>
      </c>
      <c r="N116" s="28">
        <v>80666.666666666672</v>
      </c>
      <c r="O116" s="29">
        <v>0.19</v>
      </c>
      <c r="P116" s="28">
        <f t="shared" si="34"/>
        <v>15327</v>
      </c>
      <c r="Q116" s="30">
        <f t="shared" si="35"/>
        <v>95994</v>
      </c>
      <c r="R116" s="38">
        <v>128428.57142857142</v>
      </c>
      <c r="S116" s="13">
        <v>0.19</v>
      </c>
      <c r="T116" s="28">
        <f t="shared" si="36"/>
        <v>24401</v>
      </c>
      <c r="U116" s="30">
        <f t="shared" si="37"/>
        <v>152830</v>
      </c>
      <c r="V116" s="12">
        <v>116224.95151906917</v>
      </c>
      <c r="W116" s="13">
        <v>0.19</v>
      </c>
      <c r="X116" s="28">
        <f t="shared" si="38"/>
        <v>22083</v>
      </c>
      <c r="Y116" s="30">
        <f t="shared" si="39"/>
        <v>138308</v>
      </c>
      <c r="Z116" s="38">
        <v>109350</v>
      </c>
      <c r="AA116" s="13">
        <v>0.19</v>
      </c>
      <c r="AB116" s="28">
        <v>25650</v>
      </c>
      <c r="AC116" s="30">
        <f t="shared" si="40"/>
        <v>135000</v>
      </c>
      <c r="AD116" s="54">
        <f t="shared" si="50"/>
        <v>106030.39294692238</v>
      </c>
      <c r="AE116" s="54">
        <f t="shared" si="51"/>
        <v>100050.65753412939</v>
      </c>
      <c r="AF116" s="54">
        <f t="shared" si="52"/>
        <v>112787.47575953459</v>
      </c>
      <c r="AG116" s="54">
        <f t="shared" si="41"/>
        <v>93191.009915301402</v>
      </c>
      <c r="AH116" s="55">
        <f t="shared" si="53"/>
        <v>35729.515437407084</v>
      </c>
      <c r="AI116" s="54">
        <f t="shared" si="42"/>
        <v>93191</v>
      </c>
      <c r="AJ116" s="60">
        <v>0.19</v>
      </c>
      <c r="AK116" s="55">
        <f t="shared" si="43"/>
        <v>17706</v>
      </c>
      <c r="AL116" s="61">
        <f t="shared" si="44"/>
        <v>110897</v>
      </c>
    </row>
    <row r="117" spans="2:38">
      <c r="B117" s="11" t="s">
        <v>998</v>
      </c>
      <c r="C117" s="11"/>
      <c r="D117" s="11" t="s">
        <v>1192</v>
      </c>
      <c r="E117" s="21" t="s">
        <v>706</v>
      </c>
      <c r="F117" s="12">
        <v>25210.084033613446</v>
      </c>
      <c r="G117" s="13" t="s">
        <v>1205</v>
      </c>
      <c r="H117" s="27">
        <v>4789.9159663865548</v>
      </c>
      <c r="I117" s="14">
        <f t="shared" si="49"/>
        <v>30000</v>
      </c>
      <c r="J117" s="28">
        <v>31900</v>
      </c>
      <c r="K117" s="29">
        <v>0.19</v>
      </c>
      <c r="L117" s="28">
        <f t="shared" si="32"/>
        <v>6061</v>
      </c>
      <c r="M117" s="30">
        <f t="shared" si="33"/>
        <v>37961</v>
      </c>
      <c r="N117" s="28">
        <v>16266.666666666666</v>
      </c>
      <c r="O117" s="29">
        <v>0.19</v>
      </c>
      <c r="P117" s="28">
        <f t="shared" si="34"/>
        <v>3091</v>
      </c>
      <c r="Q117" s="30">
        <f t="shared" si="35"/>
        <v>19358</v>
      </c>
      <c r="R117" s="38">
        <v>7857.1428571428569</v>
      </c>
      <c r="S117" s="13">
        <v>0.19</v>
      </c>
      <c r="T117" s="28">
        <f t="shared" si="36"/>
        <v>1493</v>
      </c>
      <c r="U117" s="30">
        <f t="shared" si="37"/>
        <v>9350</v>
      </c>
      <c r="V117" s="12">
        <v>17970.265029088558</v>
      </c>
      <c r="W117" s="13">
        <v>0.19</v>
      </c>
      <c r="X117" s="28">
        <f t="shared" si="38"/>
        <v>3414</v>
      </c>
      <c r="Y117" s="30">
        <f t="shared" si="39"/>
        <v>21384</v>
      </c>
      <c r="Z117" s="38">
        <v>8262</v>
      </c>
      <c r="AA117" s="13">
        <v>0.19</v>
      </c>
      <c r="AB117" s="28">
        <v>1938</v>
      </c>
      <c r="AC117" s="30">
        <f t="shared" si="40"/>
        <v>10200</v>
      </c>
      <c r="AD117" s="54">
        <f t="shared" si="50"/>
        <v>17911.026431085254</v>
      </c>
      <c r="AE117" s="54">
        <f t="shared" si="51"/>
        <v>15749.302004730669</v>
      </c>
      <c r="AF117" s="54">
        <f t="shared" si="52"/>
        <v>17118.465847877611</v>
      </c>
      <c r="AG117" s="54">
        <f t="shared" si="41"/>
        <v>13747.395194742967</v>
      </c>
      <c r="AH117" s="55">
        <f t="shared" si="53"/>
        <v>9443.0856993815632</v>
      </c>
      <c r="AI117" s="54">
        <f t="shared" si="42"/>
        <v>13747</v>
      </c>
      <c r="AJ117" s="60">
        <v>0.19</v>
      </c>
      <c r="AK117" s="55">
        <f t="shared" si="43"/>
        <v>2612</v>
      </c>
      <c r="AL117" s="61">
        <f t="shared" si="44"/>
        <v>16359</v>
      </c>
    </row>
    <row r="118" spans="2:38">
      <c r="B118" s="11" t="s">
        <v>999</v>
      </c>
      <c r="C118" s="11"/>
      <c r="D118" s="11" t="s">
        <v>1192</v>
      </c>
      <c r="E118" s="21" t="s">
        <v>707</v>
      </c>
      <c r="F118" s="12">
        <v>12605.042016806723</v>
      </c>
      <c r="G118" s="13" t="s">
        <v>1205</v>
      </c>
      <c r="H118" s="27">
        <v>2394.9579831932774</v>
      </c>
      <c r="I118" s="14">
        <f t="shared" si="49"/>
        <v>15000</v>
      </c>
      <c r="J118" s="28">
        <v>30084</v>
      </c>
      <c r="K118" s="29">
        <v>0.19</v>
      </c>
      <c r="L118" s="28">
        <f t="shared" si="32"/>
        <v>5716</v>
      </c>
      <c r="M118" s="30">
        <f t="shared" si="33"/>
        <v>35800</v>
      </c>
      <c r="N118" s="28">
        <v>4266.666666666667</v>
      </c>
      <c r="O118" s="29">
        <v>0.19</v>
      </c>
      <c r="P118" s="28">
        <f t="shared" si="34"/>
        <v>811</v>
      </c>
      <c r="Q118" s="30">
        <f t="shared" si="35"/>
        <v>5078</v>
      </c>
      <c r="R118" s="38">
        <v>3285.7142857142858</v>
      </c>
      <c r="S118" s="13">
        <v>0.19</v>
      </c>
      <c r="T118" s="28">
        <f t="shared" si="36"/>
        <v>624</v>
      </c>
      <c r="U118" s="30">
        <f t="shared" si="37"/>
        <v>3910</v>
      </c>
      <c r="V118" s="12">
        <v>3076.9230769230771</v>
      </c>
      <c r="W118" s="13">
        <v>0.19</v>
      </c>
      <c r="X118" s="28">
        <f t="shared" si="38"/>
        <v>585</v>
      </c>
      <c r="Y118" s="30">
        <f t="shared" si="39"/>
        <v>3662</v>
      </c>
      <c r="Z118" s="38">
        <v>10813.5</v>
      </c>
      <c r="AA118" s="13">
        <v>0.19</v>
      </c>
      <c r="AB118" s="28">
        <v>2536.5</v>
      </c>
      <c r="AC118" s="30">
        <f t="shared" si="40"/>
        <v>13350</v>
      </c>
      <c r="AD118" s="54">
        <f t="shared" si="50"/>
        <v>10688.641007685126</v>
      </c>
      <c r="AE118" s="54">
        <f t="shared" si="51"/>
        <v>7492.2722826657173</v>
      </c>
      <c r="AF118" s="54">
        <f t="shared" si="52"/>
        <v>7540.0833333333339</v>
      </c>
      <c r="AG118" s="54">
        <f t="shared" si="41"/>
        <v>5613.912086597712</v>
      </c>
      <c r="AH118" s="55">
        <f t="shared" si="53"/>
        <v>10332.971125301254</v>
      </c>
      <c r="AI118" s="54">
        <f t="shared" si="42"/>
        <v>5614</v>
      </c>
      <c r="AJ118" s="60">
        <v>0.19</v>
      </c>
      <c r="AK118" s="55">
        <f t="shared" si="43"/>
        <v>1067</v>
      </c>
      <c r="AL118" s="61">
        <f t="shared" si="44"/>
        <v>6681</v>
      </c>
    </row>
    <row r="119" spans="2:38" ht="28.8">
      <c r="B119" s="11" t="s">
        <v>1000</v>
      </c>
      <c r="C119" s="11"/>
      <c r="D119" s="11" t="s">
        <v>1192</v>
      </c>
      <c r="E119" s="21" t="s">
        <v>708</v>
      </c>
      <c r="F119" s="12">
        <v>20168.067226890758</v>
      </c>
      <c r="G119" s="13" t="s">
        <v>1205</v>
      </c>
      <c r="H119" s="27">
        <v>3831.932773109244</v>
      </c>
      <c r="I119" s="14">
        <f t="shared" si="49"/>
        <v>24000</v>
      </c>
      <c r="J119" s="28">
        <v>20000</v>
      </c>
      <c r="K119" s="29">
        <v>0.19</v>
      </c>
      <c r="L119" s="28">
        <f t="shared" si="32"/>
        <v>3800</v>
      </c>
      <c r="M119" s="30">
        <f t="shared" si="33"/>
        <v>23800</v>
      </c>
      <c r="N119" s="28">
        <v>0</v>
      </c>
      <c r="O119" s="29">
        <v>0.19</v>
      </c>
      <c r="P119" s="28">
        <f t="shared" si="34"/>
        <v>0</v>
      </c>
      <c r="Q119" s="30">
        <f t="shared" si="35"/>
        <v>0</v>
      </c>
      <c r="R119" s="38">
        <v>17000</v>
      </c>
      <c r="S119" s="13">
        <v>0.19</v>
      </c>
      <c r="T119" s="28">
        <f t="shared" si="36"/>
        <v>3230</v>
      </c>
      <c r="U119" s="30">
        <f t="shared" si="37"/>
        <v>20230</v>
      </c>
      <c r="V119" s="12">
        <v>3813.8332255979312</v>
      </c>
      <c r="W119" s="13">
        <v>0.19</v>
      </c>
      <c r="X119" s="28">
        <f t="shared" si="38"/>
        <v>725</v>
      </c>
      <c r="Y119" s="30">
        <f t="shared" si="39"/>
        <v>4539</v>
      </c>
      <c r="Z119" s="38">
        <v>21748.5</v>
      </c>
      <c r="AA119" s="13">
        <v>0.19</v>
      </c>
      <c r="AB119" s="28">
        <v>5101.5</v>
      </c>
      <c r="AC119" s="30">
        <f t="shared" si="40"/>
        <v>26850</v>
      </c>
      <c r="AD119" s="54">
        <f>AVERAGE(Z119,V119,R119,J119,F119)</f>
        <v>16546.080090497737</v>
      </c>
      <c r="AE119" s="54">
        <f>GEOMEAN(Z119,V119,R119,J119,F119)</f>
        <v>14157.508819461445</v>
      </c>
      <c r="AF119" s="54">
        <f>MEDIAN(Z119,V119,R119,J119,F119)</f>
        <v>20000</v>
      </c>
      <c r="AG119" s="54">
        <f>HARMEAN(Z119,V119,R119,J119,F119)</f>
        <v>10716.036214387808</v>
      </c>
      <c r="AH119" s="55">
        <f>STDEVA(Z119,V119,R119,J119,F119)</f>
        <v>7321.7088166839831</v>
      </c>
      <c r="AI119" s="54">
        <f t="shared" si="42"/>
        <v>10716</v>
      </c>
      <c r="AJ119" s="60">
        <v>0.19</v>
      </c>
      <c r="AK119" s="55">
        <f t="shared" si="43"/>
        <v>2036</v>
      </c>
      <c r="AL119" s="61">
        <f t="shared" si="44"/>
        <v>12752</v>
      </c>
    </row>
    <row r="120" spans="2:38">
      <c r="B120" s="11" t="s">
        <v>1001</v>
      </c>
      <c r="C120" s="11"/>
      <c r="D120" s="11" t="s">
        <v>1192</v>
      </c>
      <c r="E120" s="21" t="s">
        <v>709</v>
      </c>
      <c r="F120" s="12">
        <v>37815.126050420171</v>
      </c>
      <c r="G120" s="13" t="s">
        <v>1205</v>
      </c>
      <c r="H120" s="27">
        <v>7184.8739495798327</v>
      </c>
      <c r="I120" s="14">
        <f t="shared" si="49"/>
        <v>45000</v>
      </c>
      <c r="J120" s="28">
        <v>8067</v>
      </c>
      <c r="K120" s="29">
        <v>0.19</v>
      </c>
      <c r="L120" s="28">
        <f t="shared" si="32"/>
        <v>1533</v>
      </c>
      <c r="M120" s="30">
        <f t="shared" si="33"/>
        <v>9600</v>
      </c>
      <c r="N120" s="28">
        <v>5600</v>
      </c>
      <c r="O120" s="29">
        <v>0.19</v>
      </c>
      <c r="P120" s="28">
        <f t="shared" si="34"/>
        <v>1064</v>
      </c>
      <c r="Q120" s="30">
        <f t="shared" si="35"/>
        <v>6664</v>
      </c>
      <c r="R120" s="38">
        <v>6857.1428571428578</v>
      </c>
      <c r="S120" s="13">
        <v>0.19</v>
      </c>
      <c r="T120" s="28">
        <f t="shared" si="36"/>
        <v>1303</v>
      </c>
      <c r="U120" s="30">
        <f t="shared" si="37"/>
        <v>8160</v>
      </c>
      <c r="V120" s="12">
        <v>6205.559146735618</v>
      </c>
      <c r="W120" s="13">
        <v>0.19</v>
      </c>
      <c r="X120" s="28">
        <f t="shared" si="38"/>
        <v>1179</v>
      </c>
      <c r="Y120" s="30">
        <f t="shared" si="39"/>
        <v>7385</v>
      </c>
      <c r="Z120" s="38">
        <v>13365</v>
      </c>
      <c r="AA120" s="13">
        <v>0.19</v>
      </c>
      <c r="AB120" s="28">
        <v>3135</v>
      </c>
      <c r="AC120" s="30">
        <f t="shared" si="40"/>
        <v>16500</v>
      </c>
      <c r="AD120" s="54">
        <f t="shared" ref="AD120:AD126" si="54">AVERAGE(Z120,V120,R120,N120,J120,F120)</f>
        <v>12984.971342383107</v>
      </c>
      <c r="AE120" s="54">
        <f t="shared" ref="AE120:AE126" si="55">GEOMEAN(Z120,V120,R120,N120,J120,F120)</f>
        <v>9951.9866787397477</v>
      </c>
      <c r="AF120" s="54">
        <f t="shared" ref="AF120:AF126" si="56">MEDIAN(Z120,V120,R120,N120,J120,F120)</f>
        <v>7462.0714285714294</v>
      </c>
      <c r="AG120" s="54">
        <f t="shared" si="41"/>
        <v>8441.4405589190119</v>
      </c>
      <c r="AH120" s="55">
        <f t="shared" ref="AH120:AH126" si="57">STDEVA(Z120,V120,R120,N120,J120,F120)</f>
        <v>12481.313713876456</v>
      </c>
      <c r="AI120" s="54">
        <f t="shared" si="42"/>
        <v>8441</v>
      </c>
      <c r="AJ120" s="60">
        <v>0.19</v>
      </c>
      <c r="AK120" s="55">
        <f t="shared" si="43"/>
        <v>1604</v>
      </c>
      <c r="AL120" s="61">
        <f t="shared" si="44"/>
        <v>10045</v>
      </c>
    </row>
    <row r="121" spans="2:38">
      <c r="B121" s="11" t="s">
        <v>1002</v>
      </c>
      <c r="C121" s="11"/>
      <c r="D121" s="11" t="s">
        <v>1192</v>
      </c>
      <c r="E121" s="21" t="s">
        <v>710</v>
      </c>
      <c r="F121" s="12">
        <v>100840.33613445378</v>
      </c>
      <c r="G121" s="13" t="s">
        <v>1205</v>
      </c>
      <c r="H121" s="27">
        <v>19159.663865546219</v>
      </c>
      <c r="I121" s="14">
        <f t="shared" si="49"/>
        <v>120000</v>
      </c>
      <c r="J121" s="28">
        <v>60336</v>
      </c>
      <c r="K121" s="29">
        <v>0.19</v>
      </c>
      <c r="L121" s="28">
        <f t="shared" si="32"/>
        <v>11464</v>
      </c>
      <c r="M121" s="30">
        <f t="shared" si="33"/>
        <v>71800</v>
      </c>
      <c r="N121" s="28">
        <v>27333.333333333332</v>
      </c>
      <c r="O121" s="29">
        <v>0.19</v>
      </c>
      <c r="P121" s="28">
        <f t="shared" si="34"/>
        <v>5193</v>
      </c>
      <c r="Q121" s="30">
        <f t="shared" si="35"/>
        <v>32526</v>
      </c>
      <c r="R121" s="38">
        <v>42857.142857142855</v>
      </c>
      <c r="S121" s="13">
        <v>0.19</v>
      </c>
      <c r="T121" s="28">
        <f t="shared" si="36"/>
        <v>8143</v>
      </c>
      <c r="U121" s="30">
        <f t="shared" si="37"/>
        <v>51000</v>
      </c>
      <c r="V121" s="12">
        <v>46412.411118293472</v>
      </c>
      <c r="W121" s="13">
        <v>0.19</v>
      </c>
      <c r="X121" s="28">
        <f t="shared" si="38"/>
        <v>8818</v>
      </c>
      <c r="Y121" s="30">
        <f t="shared" si="39"/>
        <v>55230</v>
      </c>
      <c r="Z121" s="38">
        <v>35113.5</v>
      </c>
      <c r="AA121" s="13">
        <v>0.19</v>
      </c>
      <c r="AB121" s="28">
        <v>8236.5</v>
      </c>
      <c r="AC121" s="30">
        <f t="shared" si="40"/>
        <v>43350</v>
      </c>
      <c r="AD121" s="54">
        <f t="shared" si="54"/>
        <v>52148.78724053724</v>
      </c>
      <c r="AE121" s="54">
        <f t="shared" si="55"/>
        <v>47588.915800691975</v>
      </c>
      <c r="AF121" s="54">
        <f t="shared" si="56"/>
        <v>44634.776987718164</v>
      </c>
      <c r="AG121" s="54">
        <f t="shared" si="41"/>
        <v>43977.225531804812</v>
      </c>
      <c r="AH121" s="55">
        <f t="shared" si="57"/>
        <v>26317.848760143224</v>
      </c>
      <c r="AI121" s="54">
        <f t="shared" si="42"/>
        <v>43977</v>
      </c>
      <c r="AJ121" s="60">
        <v>0.19</v>
      </c>
      <c r="AK121" s="55">
        <f t="shared" si="43"/>
        <v>8356</v>
      </c>
      <c r="AL121" s="61">
        <f t="shared" si="44"/>
        <v>52333</v>
      </c>
    </row>
    <row r="122" spans="2:38">
      <c r="B122" s="11" t="s">
        <v>1003</v>
      </c>
      <c r="C122" s="11"/>
      <c r="D122" s="11" t="s">
        <v>1192</v>
      </c>
      <c r="E122" s="21" t="s">
        <v>711</v>
      </c>
      <c r="F122" s="12">
        <v>126050.42016806723</v>
      </c>
      <c r="G122" s="13" t="s">
        <v>1205</v>
      </c>
      <c r="H122" s="27">
        <v>23949.579831932773</v>
      </c>
      <c r="I122" s="14">
        <f t="shared" si="49"/>
        <v>150000</v>
      </c>
      <c r="J122" s="28">
        <v>50252</v>
      </c>
      <c r="K122" s="29">
        <v>0.19</v>
      </c>
      <c r="L122" s="28">
        <f t="shared" si="32"/>
        <v>9548</v>
      </c>
      <c r="M122" s="30">
        <f t="shared" si="33"/>
        <v>59800</v>
      </c>
      <c r="N122" s="28">
        <v>28266.666666666668</v>
      </c>
      <c r="O122" s="29">
        <v>0.19</v>
      </c>
      <c r="P122" s="28">
        <f t="shared" si="34"/>
        <v>5371</v>
      </c>
      <c r="Q122" s="30">
        <f t="shared" si="35"/>
        <v>33638</v>
      </c>
      <c r="R122" s="38">
        <v>38428.571428571435</v>
      </c>
      <c r="S122" s="13">
        <v>0.19</v>
      </c>
      <c r="T122" s="28">
        <f t="shared" si="36"/>
        <v>7301</v>
      </c>
      <c r="U122" s="30">
        <f t="shared" si="37"/>
        <v>45730</v>
      </c>
      <c r="V122" s="12">
        <v>36069.812540400773</v>
      </c>
      <c r="W122" s="13">
        <v>0.19</v>
      </c>
      <c r="X122" s="28">
        <f t="shared" si="38"/>
        <v>6853</v>
      </c>
      <c r="Y122" s="30">
        <f t="shared" si="39"/>
        <v>42923</v>
      </c>
      <c r="Z122" s="38">
        <v>18103.5</v>
      </c>
      <c r="AA122" s="13">
        <v>0.19</v>
      </c>
      <c r="AB122" s="28">
        <v>4246.5</v>
      </c>
      <c r="AC122" s="30">
        <f t="shared" si="40"/>
        <v>22350</v>
      </c>
      <c r="AD122" s="54">
        <f t="shared" si="54"/>
        <v>49528.495133951015</v>
      </c>
      <c r="AE122" s="54">
        <f t="shared" si="55"/>
        <v>40621.456046056242</v>
      </c>
      <c r="AF122" s="54">
        <f t="shared" si="56"/>
        <v>37249.191984486104</v>
      </c>
      <c r="AG122" s="54">
        <f t="shared" si="41"/>
        <v>34844.287347722544</v>
      </c>
      <c r="AH122" s="55">
        <f t="shared" si="57"/>
        <v>38987.353289440791</v>
      </c>
      <c r="AI122" s="54">
        <f t="shared" si="42"/>
        <v>34844</v>
      </c>
      <c r="AJ122" s="60">
        <v>0.19</v>
      </c>
      <c r="AK122" s="55">
        <f t="shared" si="43"/>
        <v>6620</v>
      </c>
      <c r="AL122" s="61">
        <f t="shared" si="44"/>
        <v>41464</v>
      </c>
    </row>
    <row r="123" spans="2:38">
      <c r="B123" s="11" t="s">
        <v>1004</v>
      </c>
      <c r="C123" s="11"/>
      <c r="D123" s="11" t="s">
        <v>1192</v>
      </c>
      <c r="E123" s="21" t="s">
        <v>712</v>
      </c>
      <c r="F123" s="12">
        <v>63025.210084033613</v>
      </c>
      <c r="G123" s="13" t="s">
        <v>1205</v>
      </c>
      <c r="H123" s="27">
        <v>11974.789915966387</v>
      </c>
      <c r="I123" s="14">
        <f t="shared" si="49"/>
        <v>75000</v>
      </c>
      <c r="J123" s="28">
        <v>25000</v>
      </c>
      <c r="K123" s="29">
        <v>0.19</v>
      </c>
      <c r="L123" s="28">
        <f t="shared" si="32"/>
        <v>4750</v>
      </c>
      <c r="M123" s="30">
        <f t="shared" si="33"/>
        <v>29750</v>
      </c>
      <c r="N123" s="28">
        <v>10133.333333333334</v>
      </c>
      <c r="O123" s="29">
        <v>0.19</v>
      </c>
      <c r="P123" s="28">
        <f t="shared" si="34"/>
        <v>1925</v>
      </c>
      <c r="Q123" s="30">
        <f t="shared" si="35"/>
        <v>12058</v>
      </c>
      <c r="R123" s="38">
        <v>15714.285714285714</v>
      </c>
      <c r="S123" s="13">
        <v>0.19</v>
      </c>
      <c r="T123" s="28">
        <f t="shared" si="36"/>
        <v>2986</v>
      </c>
      <c r="U123" s="30">
        <f t="shared" si="37"/>
        <v>18700</v>
      </c>
      <c r="V123" s="12">
        <v>14091.790562378799</v>
      </c>
      <c r="W123" s="13">
        <v>0.19</v>
      </c>
      <c r="X123" s="28">
        <f t="shared" si="38"/>
        <v>2677</v>
      </c>
      <c r="Y123" s="30">
        <f t="shared" si="39"/>
        <v>16769</v>
      </c>
      <c r="Z123" s="38">
        <v>15187.5</v>
      </c>
      <c r="AA123" s="13">
        <v>0.19</v>
      </c>
      <c r="AB123" s="28">
        <v>3562.5</v>
      </c>
      <c r="AC123" s="30">
        <f t="shared" si="40"/>
        <v>18750</v>
      </c>
      <c r="AD123" s="54">
        <f t="shared" si="54"/>
        <v>23858.686615671908</v>
      </c>
      <c r="AE123" s="54">
        <f t="shared" si="55"/>
        <v>19423.416634186444</v>
      </c>
      <c r="AF123" s="54">
        <f t="shared" si="56"/>
        <v>15450.892857142857</v>
      </c>
      <c r="AG123" s="54">
        <f t="shared" si="41"/>
        <v>16901.686258207177</v>
      </c>
      <c r="AH123" s="55">
        <f t="shared" si="57"/>
        <v>19802.108379897923</v>
      </c>
      <c r="AI123" s="54">
        <f t="shared" si="42"/>
        <v>16902</v>
      </c>
      <c r="AJ123" s="60">
        <v>0.19</v>
      </c>
      <c r="AK123" s="55">
        <f t="shared" si="43"/>
        <v>3211</v>
      </c>
      <c r="AL123" s="61">
        <f t="shared" si="44"/>
        <v>20113</v>
      </c>
    </row>
    <row r="124" spans="2:38">
      <c r="B124" s="11" t="s">
        <v>1005</v>
      </c>
      <c r="C124" s="11"/>
      <c r="D124" s="11" t="s">
        <v>1192</v>
      </c>
      <c r="E124" s="21" t="s">
        <v>713</v>
      </c>
      <c r="F124" s="12">
        <v>37815.126050420171</v>
      </c>
      <c r="G124" s="13" t="s">
        <v>1205</v>
      </c>
      <c r="H124" s="27">
        <v>7184.8739495798327</v>
      </c>
      <c r="I124" s="14">
        <f t="shared" si="49"/>
        <v>45000</v>
      </c>
      <c r="J124" s="28">
        <v>45210</v>
      </c>
      <c r="K124" s="29">
        <v>0.19</v>
      </c>
      <c r="L124" s="28">
        <f t="shared" si="32"/>
        <v>8590</v>
      </c>
      <c r="M124" s="30">
        <f t="shared" si="33"/>
        <v>53800</v>
      </c>
      <c r="N124" s="28">
        <v>9600</v>
      </c>
      <c r="O124" s="29">
        <v>0.19</v>
      </c>
      <c r="P124" s="28">
        <f t="shared" si="34"/>
        <v>1824</v>
      </c>
      <c r="Q124" s="30">
        <f t="shared" si="35"/>
        <v>11424</v>
      </c>
      <c r="R124" s="38">
        <v>38428.571428571435</v>
      </c>
      <c r="S124" s="13">
        <v>0.19</v>
      </c>
      <c r="T124" s="28">
        <f t="shared" si="36"/>
        <v>7301</v>
      </c>
      <c r="U124" s="30">
        <f t="shared" si="37"/>
        <v>45730</v>
      </c>
      <c r="V124" s="12">
        <v>34776.987718164186</v>
      </c>
      <c r="W124" s="13">
        <v>0.19</v>
      </c>
      <c r="X124" s="28">
        <f t="shared" si="38"/>
        <v>6608</v>
      </c>
      <c r="Y124" s="30">
        <f t="shared" si="39"/>
        <v>41385</v>
      </c>
      <c r="Z124" s="38">
        <v>20533.5</v>
      </c>
      <c r="AA124" s="13">
        <v>0.19</v>
      </c>
      <c r="AB124" s="28">
        <v>4816.5</v>
      </c>
      <c r="AC124" s="30">
        <f t="shared" si="40"/>
        <v>25350</v>
      </c>
      <c r="AD124" s="54">
        <f t="shared" si="54"/>
        <v>31060.697532859296</v>
      </c>
      <c r="AE124" s="54">
        <f t="shared" si="55"/>
        <v>27686.203888201293</v>
      </c>
      <c r="AF124" s="54">
        <f t="shared" si="56"/>
        <v>36296.056884292178</v>
      </c>
      <c r="AG124" s="54">
        <f t="shared" si="41"/>
        <v>23418.475561647894</v>
      </c>
      <c r="AH124" s="55">
        <f t="shared" si="57"/>
        <v>13306.426040696999</v>
      </c>
      <c r="AI124" s="54">
        <f t="shared" si="42"/>
        <v>23418</v>
      </c>
      <c r="AJ124" s="60">
        <v>0.19</v>
      </c>
      <c r="AK124" s="55">
        <f t="shared" si="43"/>
        <v>4449</v>
      </c>
      <c r="AL124" s="61">
        <f t="shared" si="44"/>
        <v>27867</v>
      </c>
    </row>
    <row r="125" spans="2:38" ht="28.8">
      <c r="B125" s="11" t="s">
        <v>1006</v>
      </c>
      <c r="C125" s="11"/>
      <c r="D125" s="11" t="s">
        <v>1192</v>
      </c>
      <c r="E125" s="21" t="s">
        <v>714</v>
      </c>
      <c r="F125" s="12">
        <v>302521.00840336137</v>
      </c>
      <c r="G125" s="13" t="s">
        <v>1205</v>
      </c>
      <c r="H125" s="27">
        <v>57478.991596638662</v>
      </c>
      <c r="I125" s="14">
        <f t="shared" si="49"/>
        <v>360000</v>
      </c>
      <c r="J125" s="28">
        <v>606000</v>
      </c>
      <c r="K125" s="29">
        <v>0.19</v>
      </c>
      <c r="L125" s="28">
        <f t="shared" si="32"/>
        <v>115140</v>
      </c>
      <c r="M125" s="30">
        <f t="shared" si="33"/>
        <v>721140</v>
      </c>
      <c r="N125" s="28">
        <v>300000</v>
      </c>
      <c r="O125" s="29">
        <v>0.19</v>
      </c>
      <c r="P125" s="28">
        <f t="shared" si="34"/>
        <v>57000</v>
      </c>
      <c r="Q125" s="30">
        <f t="shared" si="35"/>
        <v>357000</v>
      </c>
      <c r="R125" s="38">
        <v>708714.2857142858</v>
      </c>
      <c r="S125" s="13">
        <v>0.19</v>
      </c>
      <c r="T125" s="28">
        <f t="shared" si="36"/>
        <v>134656</v>
      </c>
      <c r="U125" s="30">
        <f t="shared" si="37"/>
        <v>843370</v>
      </c>
      <c r="V125" s="12">
        <v>444602.45636716223</v>
      </c>
      <c r="W125" s="13">
        <v>0.19</v>
      </c>
      <c r="X125" s="28">
        <f t="shared" si="38"/>
        <v>84474</v>
      </c>
      <c r="Y125" s="30">
        <f t="shared" si="39"/>
        <v>529076</v>
      </c>
      <c r="Z125" s="38">
        <v>303750</v>
      </c>
      <c r="AA125" s="13">
        <v>0.19</v>
      </c>
      <c r="AB125" s="28">
        <v>71250</v>
      </c>
      <c r="AC125" s="30">
        <f t="shared" si="40"/>
        <v>375000</v>
      </c>
      <c r="AD125" s="54">
        <f t="shared" si="54"/>
        <v>444264.62508080155</v>
      </c>
      <c r="AE125" s="54">
        <f t="shared" si="55"/>
        <v>417078.80922659446</v>
      </c>
      <c r="AF125" s="54">
        <f t="shared" si="56"/>
        <v>374176.22818358114</v>
      </c>
      <c r="AG125" s="54">
        <f t="shared" si="41"/>
        <v>393663.56062546757</v>
      </c>
      <c r="AH125" s="55">
        <f t="shared" si="57"/>
        <v>177053.64352054449</v>
      </c>
      <c r="AI125" s="54">
        <f t="shared" si="42"/>
        <v>393664</v>
      </c>
      <c r="AJ125" s="60">
        <v>0.19</v>
      </c>
      <c r="AK125" s="55">
        <f t="shared" si="43"/>
        <v>74796</v>
      </c>
      <c r="AL125" s="61">
        <f t="shared" si="44"/>
        <v>468460</v>
      </c>
    </row>
    <row r="126" spans="2:38">
      <c r="B126" s="11" t="s">
        <v>1007</v>
      </c>
      <c r="C126" s="11"/>
      <c r="D126" s="11" t="s">
        <v>1192</v>
      </c>
      <c r="E126" s="21" t="s">
        <v>715</v>
      </c>
      <c r="F126" s="12">
        <v>25210.084033613446</v>
      </c>
      <c r="G126" s="13" t="s">
        <v>1205</v>
      </c>
      <c r="H126" s="27">
        <v>4789.9159663865548</v>
      </c>
      <c r="I126" s="14">
        <f t="shared" si="49"/>
        <v>30000</v>
      </c>
      <c r="J126" s="28">
        <v>35126</v>
      </c>
      <c r="K126" s="29">
        <v>0.19</v>
      </c>
      <c r="L126" s="28">
        <f t="shared" si="32"/>
        <v>6674</v>
      </c>
      <c r="M126" s="30">
        <f t="shared" si="33"/>
        <v>41800</v>
      </c>
      <c r="N126" s="28">
        <v>11800</v>
      </c>
      <c r="O126" s="29">
        <v>0.19</v>
      </c>
      <c r="P126" s="28">
        <f t="shared" si="34"/>
        <v>2242</v>
      </c>
      <c r="Q126" s="30">
        <f t="shared" si="35"/>
        <v>14042</v>
      </c>
      <c r="R126" s="38">
        <v>18428.571428571431</v>
      </c>
      <c r="S126" s="13">
        <v>0.19</v>
      </c>
      <c r="T126" s="28">
        <f t="shared" si="36"/>
        <v>3501</v>
      </c>
      <c r="U126" s="30">
        <f t="shared" si="37"/>
        <v>21930</v>
      </c>
      <c r="V126" s="12">
        <v>5429.8642533936645</v>
      </c>
      <c r="W126" s="13">
        <v>0.19</v>
      </c>
      <c r="X126" s="28">
        <f t="shared" si="38"/>
        <v>1032</v>
      </c>
      <c r="Y126" s="30">
        <f t="shared" si="39"/>
        <v>6462</v>
      </c>
      <c r="Z126" s="38">
        <v>14458.5</v>
      </c>
      <c r="AA126" s="13">
        <v>0.19</v>
      </c>
      <c r="AB126" s="28">
        <v>3391.5</v>
      </c>
      <c r="AC126" s="30">
        <f t="shared" si="40"/>
        <v>17850</v>
      </c>
      <c r="AD126" s="54">
        <f t="shared" si="54"/>
        <v>18408.836619263089</v>
      </c>
      <c r="AE126" s="54">
        <f t="shared" si="55"/>
        <v>15724.667823276561</v>
      </c>
      <c r="AF126" s="54">
        <f t="shared" si="56"/>
        <v>16443.535714285717</v>
      </c>
      <c r="AG126" s="54">
        <f t="shared" si="41"/>
        <v>13030.021359609731</v>
      </c>
      <c r="AH126" s="55">
        <f t="shared" si="57"/>
        <v>10520.993412142818</v>
      </c>
      <c r="AI126" s="54">
        <f t="shared" si="42"/>
        <v>13030</v>
      </c>
      <c r="AJ126" s="60">
        <v>0.19</v>
      </c>
      <c r="AK126" s="55">
        <f t="shared" si="43"/>
        <v>2476</v>
      </c>
      <c r="AL126" s="61">
        <f t="shared" si="44"/>
        <v>15506</v>
      </c>
    </row>
    <row r="127" spans="2:38">
      <c r="B127" s="11" t="s">
        <v>1008</v>
      </c>
      <c r="C127" s="11"/>
      <c r="D127" s="11" t="s">
        <v>1192</v>
      </c>
      <c r="E127" s="21" t="s">
        <v>716</v>
      </c>
      <c r="F127" s="12">
        <v>75630.252100840342</v>
      </c>
      <c r="G127" s="13" t="s">
        <v>1205</v>
      </c>
      <c r="H127" s="27">
        <v>14369.747899159665</v>
      </c>
      <c r="I127" s="14">
        <f t="shared" si="49"/>
        <v>90000</v>
      </c>
      <c r="J127" s="28">
        <v>196000</v>
      </c>
      <c r="K127" s="29">
        <v>0.19</v>
      </c>
      <c r="L127" s="28">
        <f t="shared" si="32"/>
        <v>37240</v>
      </c>
      <c r="M127" s="30">
        <f t="shared" si="33"/>
        <v>233240</v>
      </c>
      <c r="N127" s="28">
        <v>0</v>
      </c>
      <c r="O127" s="29">
        <v>0.19</v>
      </c>
      <c r="P127" s="28">
        <f t="shared" si="34"/>
        <v>0</v>
      </c>
      <c r="Q127" s="30">
        <f t="shared" si="35"/>
        <v>0</v>
      </c>
      <c r="R127" s="38">
        <v>43571.428571428572</v>
      </c>
      <c r="S127" s="13">
        <v>0.19</v>
      </c>
      <c r="T127" s="28">
        <f t="shared" si="36"/>
        <v>8279</v>
      </c>
      <c r="U127" s="30">
        <f t="shared" si="37"/>
        <v>51850</v>
      </c>
      <c r="V127" s="12">
        <v>100193.92372333548</v>
      </c>
      <c r="W127" s="13">
        <v>0.19</v>
      </c>
      <c r="X127" s="28">
        <f t="shared" si="38"/>
        <v>19037</v>
      </c>
      <c r="Y127" s="30">
        <f t="shared" si="39"/>
        <v>119231</v>
      </c>
      <c r="Z127" s="38">
        <v>32683.5</v>
      </c>
      <c r="AA127" s="13">
        <v>0.19</v>
      </c>
      <c r="AB127" s="28">
        <v>7666.5</v>
      </c>
      <c r="AC127" s="30">
        <f t="shared" si="40"/>
        <v>40350</v>
      </c>
      <c r="AD127" s="54">
        <f>AVERAGE(Z127,V127,R127,J127,F127)</f>
        <v>89615.820879120874</v>
      </c>
      <c r="AE127" s="54">
        <f>GEOMEAN(Z127,V127,R127,J127,F127)</f>
        <v>73293.366859123533</v>
      </c>
      <c r="AF127" s="54">
        <f>MEDIAN(Z127,V127,R127,J127,F127)</f>
        <v>75630.252100840342</v>
      </c>
      <c r="AG127" s="54">
        <f>HARMEAN(Z127,V127,R127,J127,F127)</f>
        <v>61085.708389158157</v>
      </c>
      <c r="AH127" s="55">
        <f>STDEVA(Z127,V127,R127,J127,F127)</f>
        <v>65166.059388162226</v>
      </c>
      <c r="AI127" s="54">
        <f t="shared" si="42"/>
        <v>61086</v>
      </c>
      <c r="AJ127" s="60">
        <v>0.19</v>
      </c>
      <c r="AK127" s="55">
        <f t="shared" si="43"/>
        <v>11606</v>
      </c>
      <c r="AL127" s="61">
        <f t="shared" si="44"/>
        <v>72692</v>
      </c>
    </row>
    <row r="128" spans="2:38">
      <c r="B128" s="11" t="s">
        <v>1009</v>
      </c>
      <c r="C128" s="11"/>
      <c r="D128" s="11" t="s">
        <v>1192</v>
      </c>
      <c r="E128" s="21" t="s">
        <v>717</v>
      </c>
      <c r="F128" s="12">
        <v>50420.168067226892</v>
      </c>
      <c r="G128" s="13" t="s">
        <v>1205</v>
      </c>
      <c r="H128" s="27">
        <v>9579.8319327731097</v>
      </c>
      <c r="I128" s="14">
        <f t="shared" si="49"/>
        <v>60000</v>
      </c>
      <c r="J128" s="28">
        <v>17800</v>
      </c>
      <c r="K128" s="29">
        <v>0.19</v>
      </c>
      <c r="L128" s="28">
        <f t="shared" si="32"/>
        <v>3382</v>
      </c>
      <c r="M128" s="30">
        <f t="shared" si="33"/>
        <v>21182</v>
      </c>
      <c r="N128" s="28">
        <v>8266.6666666666661</v>
      </c>
      <c r="O128" s="29">
        <v>0.19</v>
      </c>
      <c r="P128" s="28">
        <f t="shared" si="34"/>
        <v>1571</v>
      </c>
      <c r="Q128" s="30">
        <f t="shared" si="35"/>
        <v>9838</v>
      </c>
      <c r="R128" s="38">
        <v>12714.285714285716</v>
      </c>
      <c r="S128" s="13">
        <v>0.19</v>
      </c>
      <c r="T128" s="28">
        <f t="shared" si="36"/>
        <v>2416</v>
      </c>
      <c r="U128" s="30">
        <f t="shared" si="37"/>
        <v>15130</v>
      </c>
      <c r="V128" s="12">
        <v>11506.140917905623</v>
      </c>
      <c r="W128" s="13">
        <v>0.19</v>
      </c>
      <c r="X128" s="28">
        <f t="shared" si="38"/>
        <v>2186</v>
      </c>
      <c r="Y128" s="30">
        <f t="shared" si="39"/>
        <v>13692</v>
      </c>
      <c r="Z128" s="38">
        <v>10813.5</v>
      </c>
      <c r="AA128" s="13">
        <v>0.19</v>
      </c>
      <c r="AB128" s="28">
        <v>2536.5</v>
      </c>
      <c r="AC128" s="30">
        <f t="shared" si="40"/>
        <v>13350</v>
      </c>
      <c r="AD128" s="54">
        <f>AVERAGE(Z128,V128,R128,N128,J128,F128)</f>
        <v>18586.793561014147</v>
      </c>
      <c r="AE128" s="54">
        <f>GEOMEAN(Z128,V128,R128,N128,J128,F128)</f>
        <v>15074.992666352407</v>
      </c>
      <c r="AF128" s="54">
        <f>MEDIAN(Z128,V128,R128,N128,J128,F128)</f>
        <v>12110.213316095669</v>
      </c>
      <c r="AG128" s="54">
        <f t="shared" si="41"/>
        <v>13186.243870018745</v>
      </c>
      <c r="AH128" s="55">
        <f>STDEVA(Z128,V128,R128,N128,J128,F128)</f>
        <v>15909.329833301177</v>
      </c>
      <c r="AI128" s="54">
        <f t="shared" si="42"/>
        <v>13186</v>
      </c>
      <c r="AJ128" s="60">
        <v>0.19</v>
      </c>
      <c r="AK128" s="55">
        <f t="shared" si="43"/>
        <v>2505</v>
      </c>
      <c r="AL128" s="61">
        <f t="shared" si="44"/>
        <v>15691</v>
      </c>
    </row>
    <row r="129" spans="2:38" ht="28.8">
      <c r="B129" s="11" t="s">
        <v>1010</v>
      </c>
      <c r="C129" s="11"/>
      <c r="D129" s="11" t="s">
        <v>1192</v>
      </c>
      <c r="E129" s="21" t="s">
        <v>718</v>
      </c>
      <c r="F129" s="12">
        <v>37815.126050420171</v>
      </c>
      <c r="G129" s="13" t="s">
        <v>1205</v>
      </c>
      <c r="H129" s="27">
        <v>7184.8739495798327</v>
      </c>
      <c r="I129" s="14">
        <f t="shared" si="49"/>
        <v>45000</v>
      </c>
      <c r="J129" s="28">
        <v>23840</v>
      </c>
      <c r="K129" s="29">
        <v>0.19</v>
      </c>
      <c r="L129" s="28">
        <f t="shared" si="32"/>
        <v>4530</v>
      </c>
      <c r="M129" s="30">
        <f t="shared" si="33"/>
        <v>28370</v>
      </c>
      <c r="N129" s="28">
        <v>24666.666666666668</v>
      </c>
      <c r="O129" s="29">
        <v>0.19</v>
      </c>
      <c r="P129" s="28">
        <f t="shared" si="34"/>
        <v>4687</v>
      </c>
      <c r="Q129" s="30">
        <f t="shared" si="35"/>
        <v>29354</v>
      </c>
      <c r="R129" s="38">
        <v>16428.571428571428</v>
      </c>
      <c r="S129" s="13">
        <v>0.19</v>
      </c>
      <c r="T129" s="28">
        <f t="shared" si="36"/>
        <v>3121</v>
      </c>
      <c r="U129" s="30">
        <f t="shared" si="37"/>
        <v>19550</v>
      </c>
      <c r="V129" s="12">
        <v>762766.64511958626</v>
      </c>
      <c r="W129" s="13">
        <v>0.19</v>
      </c>
      <c r="X129" s="28">
        <f t="shared" si="38"/>
        <v>144926</v>
      </c>
      <c r="Y129" s="30">
        <f t="shared" si="39"/>
        <v>907693</v>
      </c>
      <c r="Z129" s="38">
        <v>14580</v>
      </c>
      <c r="AA129" s="13">
        <v>0.19</v>
      </c>
      <c r="AB129" s="28">
        <v>3420</v>
      </c>
      <c r="AC129" s="30">
        <f t="shared" si="40"/>
        <v>18000</v>
      </c>
      <c r="AD129" s="54">
        <f>AVERAGE(Z129,V129,R129,N129,J129,F129)</f>
        <v>146682.83487754076</v>
      </c>
      <c r="AE129" s="54">
        <f>GEOMEAN(Z129,V129,R129,N129,J129,F129)</f>
        <v>39945.869702215532</v>
      </c>
      <c r="AF129" s="54">
        <f>MEDIAN(Z129,V129,R129,N129,J129,F129)</f>
        <v>24253.333333333336</v>
      </c>
      <c r="AG129" s="54">
        <f t="shared" si="41"/>
        <v>25031.395471271084</v>
      </c>
      <c r="AH129" s="55">
        <f>STDEVA(Z129,V129,R129,N129,J129,F129)</f>
        <v>301929.48805393447</v>
      </c>
      <c r="AI129" s="54">
        <f t="shared" si="42"/>
        <v>25031</v>
      </c>
      <c r="AJ129" s="60">
        <v>0.19</v>
      </c>
      <c r="AK129" s="55">
        <f t="shared" si="43"/>
        <v>4756</v>
      </c>
      <c r="AL129" s="61">
        <f t="shared" si="44"/>
        <v>29787</v>
      </c>
    </row>
    <row r="130" spans="2:38">
      <c r="B130" s="11" t="s">
        <v>1011</v>
      </c>
      <c r="C130" s="11"/>
      <c r="D130" s="11" t="s">
        <v>1192</v>
      </c>
      <c r="E130" s="21" t="s">
        <v>719</v>
      </c>
      <c r="F130" s="12">
        <v>201680.67226890757</v>
      </c>
      <c r="G130" s="13" t="s">
        <v>1205</v>
      </c>
      <c r="H130" s="27">
        <v>38319.327731092439</v>
      </c>
      <c r="I130" s="14">
        <f t="shared" si="49"/>
        <v>240000</v>
      </c>
      <c r="J130" s="28">
        <v>26400</v>
      </c>
      <c r="K130" s="29">
        <v>0.19</v>
      </c>
      <c r="L130" s="28">
        <f t="shared" si="32"/>
        <v>5016</v>
      </c>
      <c r="M130" s="30">
        <f t="shared" si="33"/>
        <v>31416</v>
      </c>
      <c r="N130" s="28">
        <v>73600</v>
      </c>
      <c r="O130" s="29">
        <v>0.19</v>
      </c>
      <c r="P130" s="28">
        <f t="shared" si="34"/>
        <v>13984</v>
      </c>
      <c r="Q130" s="30">
        <f t="shared" si="35"/>
        <v>87584</v>
      </c>
      <c r="R130" s="38">
        <v>112714.28571428571</v>
      </c>
      <c r="S130" s="13">
        <v>0.19</v>
      </c>
      <c r="T130" s="28">
        <f t="shared" si="36"/>
        <v>21416</v>
      </c>
      <c r="U130" s="30">
        <f t="shared" si="37"/>
        <v>134130</v>
      </c>
      <c r="V130" s="12">
        <v>102003.87847446671</v>
      </c>
      <c r="W130" s="13">
        <v>0.19</v>
      </c>
      <c r="X130" s="28">
        <f t="shared" si="38"/>
        <v>19381</v>
      </c>
      <c r="Y130" s="30">
        <f t="shared" si="39"/>
        <v>121385</v>
      </c>
      <c r="Z130" s="38">
        <v>95863.5</v>
      </c>
      <c r="AA130" s="13">
        <v>0.19</v>
      </c>
      <c r="AB130" s="28">
        <v>22486.5</v>
      </c>
      <c r="AC130" s="30">
        <f t="shared" si="40"/>
        <v>118350</v>
      </c>
      <c r="AD130" s="54">
        <f>AVERAGE(Z130,V130,R130,N130,J130,F130)</f>
        <v>102043.72274294333</v>
      </c>
      <c r="AE130" s="54">
        <f>GEOMEAN(Z130,V130,R130,N130,J130,F130)</f>
        <v>86942.573635936322</v>
      </c>
      <c r="AF130" s="54">
        <f>MEDIAN(Z130,V130,R130,N130,J130,F130)</f>
        <v>98933.689237233353</v>
      </c>
      <c r="AG130" s="54">
        <f t="shared" si="41"/>
        <v>70149.909489947007</v>
      </c>
      <c r="AH130" s="55">
        <f>STDEVA(Z130,V130,R130,N130,J130,F130)</f>
        <v>57637.830492779263</v>
      </c>
      <c r="AI130" s="54">
        <f t="shared" si="42"/>
        <v>70150</v>
      </c>
      <c r="AJ130" s="60">
        <v>0.19</v>
      </c>
      <c r="AK130" s="55">
        <f t="shared" si="43"/>
        <v>13329</v>
      </c>
      <c r="AL130" s="61">
        <f t="shared" si="44"/>
        <v>83479</v>
      </c>
    </row>
    <row r="131" spans="2:38">
      <c r="B131" s="11" t="s">
        <v>1012</v>
      </c>
      <c r="C131" s="11"/>
      <c r="D131" s="11" t="s">
        <v>1192</v>
      </c>
      <c r="E131" s="21" t="s">
        <v>720</v>
      </c>
      <c r="F131" s="12">
        <v>63025.210084033613</v>
      </c>
      <c r="G131" s="13" t="s">
        <v>1205</v>
      </c>
      <c r="H131" s="27">
        <v>11974.789915966387</v>
      </c>
      <c r="I131" s="14">
        <f t="shared" si="49"/>
        <v>75000</v>
      </c>
      <c r="J131" s="28">
        <v>213277</v>
      </c>
      <c r="K131" s="29">
        <v>0.19</v>
      </c>
      <c r="L131" s="28">
        <f t="shared" si="32"/>
        <v>40523</v>
      </c>
      <c r="M131" s="30">
        <f t="shared" si="33"/>
        <v>253800</v>
      </c>
      <c r="N131" s="28">
        <v>74800</v>
      </c>
      <c r="O131" s="29">
        <v>0.19</v>
      </c>
      <c r="P131" s="28">
        <f t="shared" si="34"/>
        <v>14212</v>
      </c>
      <c r="Q131" s="30">
        <f t="shared" si="35"/>
        <v>89012</v>
      </c>
      <c r="R131" s="38">
        <v>109857.14285714286</v>
      </c>
      <c r="S131" s="13">
        <v>0.19</v>
      </c>
      <c r="T131" s="28">
        <f t="shared" si="36"/>
        <v>20873</v>
      </c>
      <c r="U131" s="30">
        <f t="shared" si="37"/>
        <v>130730</v>
      </c>
      <c r="V131" s="12">
        <v>99418.228829993532</v>
      </c>
      <c r="W131" s="13">
        <v>0.19</v>
      </c>
      <c r="X131" s="28">
        <f t="shared" si="38"/>
        <v>18889</v>
      </c>
      <c r="Y131" s="30">
        <f t="shared" si="39"/>
        <v>118307</v>
      </c>
      <c r="Z131" s="38">
        <v>93433.5</v>
      </c>
      <c r="AA131" s="13">
        <v>0.19</v>
      </c>
      <c r="AB131" s="28">
        <v>21916.5</v>
      </c>
      <c r="AC131" s="30">
        <f t="shared" si="40"/>
        <v>115350</v>
      </c>
      <c r="AD131" s="54">
        <f>AVERAGE(Z131,V131,R131,N131,J131,F131)</f>
        <v>108968.51362852834</v>
      </c>
      <c r="AE131" s="54">
        <f>GEOMEAN(Z131,V131,R131,N131,J131,F131)</f>
        <v>100429.07833320988</v>
      </c>
      <c r="AF131" s="54">
        <f>MEDIAN(Z131,V131,R131,N131,J131,F131)</f>
        <v>96425.864414996759</v>
      </c>
      <c r="AG131" s="54">
        <f t="shared" si="41"/>
        <v>94060.935418440655</v>
      </c>
      <c r="AH131" s="55">
        <f>STDEVA(Z131,V131,R131,N131,J131,F131)</f>
        <v>53836.547146617064</v>
      </c>
      <c r="AI131" s="54">
        <f t="shared" si="42"/>
        <v>94061</v>
      </c>
      <c r="AJ131" s="60">
        <v>0.19</v>
      </c>
      <c r="AK131" s="55">
        <f t="shared" si="43"/>
        <v>17872</v>
      </c>
      <c r="AL131" s="61">
        <f t="shared" si="44"/>
        <v>111933</v>
      </c>
    </row>
    <row r="132" spans="2:38">
      <c r="B132" s="11" t="s">
        <v>1013</v>
      </c>
      <c r="C132" s="11"/>
      <c r="D132" s="11" t="s">
        <v>1192</v>
      </c>
      <c r="E132" s="21" t="s">
        <v>721</v>
      </c>
      <c r="F132" s="12">
        <v>126050.42016806723</v>
      </c>
      <c r="G132" s="13" t="s">
        <v>1205</v>
      </c>
      <c r="H132" s="27">
        <v>23949.579831932773</v>
      </c>
      <c r="I132" s="14">
        <f t="shared" si="49"/>
        <v>150000</v>
      </c>
      <c r="J132" s="28">
        <v>67059</v>
      </c>
      <c r="K132" s="29">
        <v>0.19</v>
      </c>
      <c r="L132" s="28">
        <f t="shared" si="32"/>
        <v>12741</v>
      </c>
      <c r="M132" s="30">
        <f t="shared" si="33"/>
        <v>79800</v>
      </c>
      <c r="N132" s="28">
        <v>38133.333333333336</v>
      </c>
      <c r="O132" s="29">
        <v>0.19</v>
      </c>
      <c r="P132" s="28">
        <f t="shared" si="34"/>
        <v>7245</v>
      </c>
      <c r="Q132" s="30">
        <f t="shared" si="35"/>
        <v>45378</v>
      </c>
      <c r="R132" s="38">
        <v>64285.71428571429</v>
      </c>
      <c r="S132" s="13">
        <v>0.19</v>
      </c>
      <c r="T132" s="28">
        <f t="shared" si="36"/>
        <v>12214</v>
      </c>
      <c r="U132" s="30">
        <f t="shared" si="37"/>
        <v>76500</v>
      </c>
      <c r="V132" s="12">
        <v>54169.360051712996</v>
      </c>
      <c r="W132" s="13">
        <v>0.19</v>
      </c>
      <c r="X132" s="28">
        <f t="shared" si="38"/>
        <v>10292</v>
      </c>
      <c r="Y132" s="30">
        <f t="shared" si="39"/>
        <v>64461</v>
      </c>
      <c r="Z132" s="38">
        <v>46170</v>
      </c>
      <c r="AA132" s="13">
        <v>0.19</v>
      </c>
      <c r="AB132" s="28">
        <v>10830</v>
      </c>
      <c r="AC132" s="30">
        <f t="shared" si="40"/>
        <v>57000</v>
      </c>
      <c r="AD132" s="54">
        <f>AVERAGE(Z132,V132,R132,N132,J132,F132)</f>
        <v>65977.971306471314</v>
      </c>
      <c r="AE132" s="54">
        <f>GEOMEAN(Z132,V132,R132,N132,J132,F132)</f>
        <v>61059.845197249968</v>
      </c>
      <c r="AF132" s="54">
        <f>MEDIAN(Z132,V132,R132,N132,J132,F132)</f>
        <v>59227.537168713643</v>
      </c>
      <c r="AG132" s="54">
        <f t="shared" si="41"/>
        <v>57282.182093964395</v>
      </c>
      <c r="AH132" s="55">
        <f>STDEVA(Z132,V132,R132,N132,J132,F132)</f>
        <v>31368.309995881835</v>
      </c>
      <c r="AI132" s="54">
        <f t="shared" si="42"/>
        <v>57282</v>
      </c>
      <c r="AJ132" s="60">
        <v>0.19</v>
      </c>
      <c r="AK132" s="55">
        <f t="shared" si="43"/>
        <v>10884</v>
      </c>
      <c r="AL132" s="61">
        <f t="shared" si="44"/>
        <v>68166</v>
      </c>
    </row>
    <row r="133" spans="2:38">
      <c r="B133" s="11" t="s">
        <v>1014</v>
      </c>
      <c r="C133" s="11"/>
      <c r="D133" s="11" t="s">
        <v>1192</v>
      </c>
      <c r="E133" s="21" t="s">
        <v>722</v>
      </c>
      <c r="F133" s="12">
        <v>138655.46218487396</v>
      </c>
      <c r="G133" s="13" t="s">
        <v>1205</v>
      </c>
      <c r="H133" s="27">
        <v>26344.537815126052</v>
      </c>
      <c r="I133" s="14">
        <f t="shared" si="49"/>
        <v>165000</v>
      </c>
      <c r="J133" s="28">
        <v>121345</v>
      </c>
      <c r="K133" s="29">
        <v>0.19</v>
      </c>
      <c r="L133" s="28">
        <f t="shared" si="32"/>
        <v>23056</v>
      </c>
      <c r="M133" s="30">
        <f t="shared" si="33"/>
        <v>144401</v>
      </c>
      <c r="N133" s="28">
        <v>0</v>
      </c>
      <c r="O133" s="29">
        <v>0.19</v>
      </c>
      <c r="P133" s="28">
        <f t="shared" si="34"/>
        <v>0</v>
      </c>
      <c r="Q133" s="30">
        <f t="shared" si="35"/>
        <v>0</v>
      </c>
      <c r="R133" s="38">
        <v>142220.29999999999</v>
      </c>
      <c r="S133" s="13">
        <v>0.19</v>
      </c>
      <c r="T133" s="28">
        <f t="shared" si="36"/>
        <v>27022</v>
      </c>
      <c r="U133" s="30">
        <f t="shared" si="37"/>
        <v>169242</v>
      </c>
      <c r="V133" s="12">
        <v>108067.22689075631</v>
      </c>
      <c r="W133" s="13">
        <v>0.19</v>
      </c>
      <c r="X133" s="28">
        <f t="shared" si="38"/>
        <v>20533</v>
      </c>
      <c r="Y133" s="30">
        <f t="shared" si="39"/>
        <v>128600</v>
      </c>
      <c r="Z133" s="38">
        <v>52245</v>
      </c>
      <c r="AA133" s="13">
        <v>0.19</v>
      </c>
      <c r="AB133" s="28">
        <v>12255</v>
      </c>
      <c r="AC133" s="30">
        <f t="shared" si="40"/>
        <v>64500</v>
      </c>
      <c r="AD133" s="54">
        <f>AVERAGE(Z133,V133,R133,J133,F133)</f>
        <v>112506.59781512606</v>
      </c>
      <c r="AE133" s="54">
        <f>GEOMEAN(Z133,V133,R133,J133,F133)</f>
        <v>106201.79080107612</v>
      </c>
      <c r="AF133" s="54">
        <f>MEDIAN(Z133,V133,R133,J133,F133)</f>
        <v>121345</v>
      </c>
      <c r="AG133" s="54">
        <f>HARMEAN(Z133,V133,R133,J133,F133)</f>
        <v>98273.300907060111</v>
      </c>
      <c r="AH133" s="55">
        <f>STDEVA(Z133,V133,R133,J133,F133)</f>
        <v>36386.648457836025</v>
      </c>
      <c r="AI133" s="54">
        <f t="shared" si="42"/>
        <v>98273</v>
      </c>
      <c r="AJ133" s="60">
        <v>0.19</v>
      </c>
      <c r="AK133" s="55">
        <f t="shared" si="43"/>
        <v>18672</v>
      </c>
      <c r="AL133" s="61">
        <f t="shared" si="44"/>
        <v>116945</v>
      </c>
    </row>
    <row r="134" spans="2:38">
      <c r="B134" s="11" t="s">
        <v>1015</v>
      </c>
      <c r="C134" s="11"/>
      <c r="D134" s="11" t="s">
        <v>1192</v>
      </c>
      <c r="E134" s="21" t="s">
        <v>723</v>
      </c>
      <c r="F134" s="12">
        <v>176470.58823529413</v>
      </c>
      <c r="G134" s="13" t="s">
        <v>1205</v>
      </c>
      <c r="H134" s="27">
        <v>33529.411764705881</v>
      </c>
      <c r="I134" s="14">
        <f t="shared" si="49"/>
        <v>210000</v>
      </c>
      <c r="J134" s="28">
        <v>155520</v>
      </c>
      <c r="K134" s="29">
        <v>0.19</v>
      </c>
      <c r="L134" s="28">
        <f t="shared" si="32"/>
        <v>29549</v>
      </c>
      <c r="M134" s="30">
        <f t="shared" si="33"/>
        <v>185069</v>
      </c>
      <c r="N134" s="28">
        <v>64666.666666666664</v>
      </c>
      <c r="O134" s="29">
        <v>0.19</v>
      </c>
      <c r="P134" s="28">
        <f t="shared" si="34"/>
        <v>12287</v>
      </c>
      <c r="Q134" s="30">
        <f t="shared" si="35"/>
        <v>76954</v>
      </c>
      <c r="R134" s="38">
        <v>107142.85714285714</v>
      </c>
      <c r="S134" s="13">
        <v>0.19</v>
      </c>
      <c r="T134" s="28">
        <f t="shared" si="36"/>
        <v>20357</v>
      </c>
      <c r="U134" s="30">
        <f t="shared" si="37"/>
        <v>127500</v>
      </c>
      <c r="V134" s="12">
        <v>100711.05365223013</v>
      </c>
      <c r="W134" s="13">
        <v>0.19</v>
      </c>
      <c r="X134" s="28">
        <f t="shared" si="38"/>
        <v>19135</v>
      </c>
      <c r="Y134" s="30">
        <f t="shared" si="39"/>
        <v>119846</v>
      </c>
      <c r="Z134" s="38">
        <v>87480</v>
      </c>
      <c r="AA134" s="13">
        <v>0.19</v>
      </c>
      <c r="AB134" s="28">
        <v>20520</v>
      </c>
      <c r="AC134" s="30">
        <f t="shared" si="40"/>
        <v>108000</v>
      </c>
      <c r="AD134" s="54">
        <f t="shared" ref="AD134:AD143" si="58">AVERAGE(Z134,V134,R134,N134,J134,F134)</f>
        <v>115331.86094950802</v>
      </c>
      <c r="AE134" s="54">
        <f t="shared" ref="AE134:AE143" si="59">GEOMEAN(Z134,V134,R134,N134,J134,F134)</f>
        <v>108980.30832122118</v>
      </c>
      <c r="AF134" s="54">
        <f t="shared" ref="AF134:AF143" si="60">MEDIAN(Z134,V134,R134,N134,J134,F134)</f>
        <v>103926.95539754364</v>
      </c>
      <c r="AG134" s="54">
        <f t="shared" si="41"/>
        <v>102996.26501305708</v>
      </c>
      <c r="AH134" s="55">
        <f t="shared" ref="AH134:AH143" si="61">STDEVA(Z134,V134,R134,N134,J134,F134)</f>
        <v>42371.090035319263</v>
      </c>
      <c r="AI134" s="54">
        <f t="shared" si="42"/>
        <v>102996</v>
      </c>
      <c r="AJ134" s="60">
        <v>0.19</v>
      </c>
      <c r="AK134" s="55">
        <f t="shared" si="43"/>
        <v>19569</v>
      </c>
      <c r="AL134" s="61">
        <f t="shared" si="44"/>
        <v>122565</v>
      </c>
    </row>
    <row r="135" spans="2:38">
      <c r="B135" s="11" t="s">
        <v>1016</v>
      </c>
      <c r="C135" s="11"/>
      <c r="D135" s="11" t="s">
        <v>1192</v>
      </c>
      <c r="E135" s="21" t="s">
        <v>724</v>
      </c>
      <c r="F135" s="12">
        <v>302521.00840336137</v>
      </c>
      <c r="G135" s="13" t="s">
        <v>1205</v>
      </c>
      <c r="H135" s="27">
        <v>57478.991596638662</v>
      </c>
      <c r="I135" s="14">
        <f t="shared" si="49"/>
        <v>360000</v>
      </c>
      <c r="J135" s="28">
        <v>504000</v>
      </c>
      <c r="K135" s="29">
        <v>0.19</v>
      </c>
      <c r="L135" s="28">
        <f t="shared" si="32"/>
        <v>95760</v>
      </c>
      <c r="M135" s="30">
        <f t="shared" si="33"/>
        <v>599760</v>
      </c>
      <c r="N135" s="28">
        <v>56800</v>
      </c>
      <c r="O135" s="29">
        <v>0.19</v>
      </c>
      <c r="P135" s="28">
        <f t="shared" si="34"/>
        <v>10792</v>
      </c>
      <c r="Q135" s="30">
        <f t="shared" si="35"/>
        <v>67592</v>
      </c>
      <c r="R135" s="38">
        <v>300000</v>
      </c>
      <c r="S135" s="13">
        <v>0.19</v>
      </c>
      <c r="T135" s="28">
        <f t="shared" si="36"/>
        <v>57000</v>
      </c>
      <c r="U135" s="30">
        <f t="shared" si="37"/>
        <v>357000</v>
      </c>
      <c r="V135" s="12">
        <v>267485.45572074986</v>
      </c>
      <c r="W135" s="13">
        <v>0.19</v>
      </c>
      <c r="X135" s="28">
        <f t="shared" si="38"/>
        <v>50822</v>
      </c>
      <c r="Y135" s="30">
        <f t="shared" si="39"/>
        <v>318307</v>
      </c>
      <c r="Z135" s="38">
        <v>249075</v>
      </c>
      <c r="AA135" s="13">
        <v>0.19</v>
      </c>
      <c r="AB135" s="28">
        <v>58425</v>
      </c>
      <c r="AC135" s="30">
        <f t="shared" si="40"/>
        <v>307500</v>
      </c>
      <c r="AD135" s="54">
        <f t="shared" si="58"/>
        <v>279980.2440206852</v>
      </c>
      <c r="AE135" s="54">
        <f t="shared" si="59"/>
        <v>236073.73053126992</v>
      </c>
      <c r="AF135" s="54">
        <f t="shared" si="60"/>
        <v>283742.72786037496</v>
      </c>
      <c r="AG135" s="54">
        <f t="shared" si="41"/>
        <v>176563.92998323665</v>
      </c>
      <c r="AH135" s="55">
        <f t="shared" si="61"/>
        <v>142838.65227677638</v>
      </c>
      <c r="AI135" s="54">
        <f t="shared" si="42"/>
        <v>176564</v>
      </c>
      <c r="AJ135" s="60">
        <v>0.19</v>
      </c>
      <c r="AK135" s="55">
        <f t="shared" si="43"/>
        <v>33547</v>
      </c>
      <c r="AL135" s="61">
        <f t="shared" si="44"/>
        <v>210111</v>
      </c>
    </row>
    <row r="136" spans="2:38">
      <c r="B136" s="11" t="s">
        <v>1017</v>
      </c>
      <c r="C136" s="11"/>
      <c r="D136" s="11" t="s">
        <v>1192</v>
      </c>
      <c r="E136" s="21" t="s">
        <v>725</v>
      </c>
      <c r="F136" s="12">
        <v>201680.67226890757</v>
      </c>
      <c r="G136" s="13" t="s">
        <v>1205</v>
      </c>
      <c r="H136" s="27">
        <v>38319.327731092439</v>
      </c>
      <c r="I136" s="14">
        <f t="shared" si="49"/>
        <v>240000</v>
      </c>
      <c r="J136" s="28">
        <v>127800</v>
      </c>
      <c r="K136" s="29">
        <v>0.19</v>
      </c>
      <c r="L136" s="28">
        <f t="shared" si="32"/>
        <v>24282</v>
      </c>
      <c r="M136" s="30">
        <f t="shared" si="33"/>
        <v>152082</v>
      </c>
      <c r="N136" s="28">
        <v>73600</v>
      </c>
      <c r="O136" s="29">
        <v>0.19</v>
      </c>
      <c r="P136" s="28">
        <f t="shared" si="34"/>
        <v>13984</v>
      </c>
      <c r="Q136" s="30">
        <f t="shared" si="35"/>
        <v>87584</v>
      </c>
      <c r="R136" s="38">
        <v>97142.857142857145</v>
      </c>
      <c r="S136" s="13">
        <v>0.19</v>
      </c>
      <c r="T136" s="28">
        <f t="shared" si="36"/>
        <v>18457</v>
      </c>
      <c r="U136" s="30">
        <f t="shared" si="37"/>
        <v>115600</v>
      </c>
      <c r="V136" s="12">
        <v>100840.33613445378</v>
      </c>
      <c r="W136" s="13">
        <v>0.19</v>
      </c>
      <c r="X136" s="28">
        <f t="shared" si="38"/>
        <v>19160</v>
      </c>
      <c r="Y136" s="30">
        <f t="shared" si="39"/>
        <v>120000</v>
      </c>
      <c r="Z136" s="38">
        <v>94770</v>
      </c>
      <c r="AA136" s="13">
        <v>0.19</v>
      </c>
      <c r="AB136" s="28">
        <v>22230</v>
      </c>
      <c r="AC136" s="30">
        <f t="shared" si="40"/>
        <v>117000</v>
      </c>
      <c r="AD136" s="54">
        <f t="shared" si="58"/>
        <v>115972.31092436974</v>
      </c>
      <c r="AE136" s="54">
        <f t="shared" si="59"/>
        <v>109891.68461561197</v>
      </c>
      <c r="AF136" s="54">
        <f t="shared" si="60"/>
        <v>98991.596638655465</v>
      </c>
      <c r="AG136" s="54">
        <f t="shared" si="41"/>
        <v>105018.73561819183</v>
      </c>
      <c r="AH136" s="55">
        <f t="shared" si="61"/>
        <v>45418.703516488749</v>
      </c>
      <c r="AI136" s="54">
        <f t="shared" si="42"/>
        <v>105019</v>
      </c>
      <c r="AJ136" s="60">
        <v>0.19</v>
      </c>
      <c r="AK136" s="55">
        <f t="shared" si="43"/>
        <v>19954</v>
      </c>
      <c r="AL136" s="61">
        <f t="shared" si="44"/>
        <v>124973</v>
      </c>
    </row>
    <row r="137" spans="2:38" ht="28.8">
      <c r="B137" s="11" t="s">
        <v>1018</v>
      </c>
      <c r="C137" s="11"/>
      <c r="D137" s="11" t="s">
        <v>1192</v>
      </c>
      <c r="E137" s="21" t="s">
        <v>726</v>
      </c>
      <c r="F137" s="12">
        <v>252100.84033613445</v>
      </c>
      <c r="G137" s="13" t="s">
        <v>1205</v>
      </c>
      <c r="H137" s="27">
        <v>47899.159663865546</v>
      </c>
      <c r="I137" s="14">
        <f t="shared" ref="I137:I168" si="62">ROUND(F137+H137,)</f>
        <v>300000</v>
      </c>
      <c r="J137" s="28">
        <v>134286</v>
      </c>
      <c r="K137" s="29">
        <v>0.19</v>
      </c>
      <c r="L137" s="28">
        <f t="shared" ref="L137:L200" si="63">ROUND(J137*K137,)</f>
        <v>25514</v>
      </c>
      <c r="M137" s="30">
        <f t="shared" ref="M137:M200" si="64">ROUND(J137+L137,)</f>
        <v>159800</v>
      </c>
      <c r="N137" s="28">
        <v>72666.666666666672</v>
      </c>
      <c r="O137" s="29">
        <v>0.19</v>
      </c>
      <c r="P137" s="28">
        <f t="shared" ref="P137:P200" si="65">ROUND(N137*O137,)</f>
        <v>13807</v>
      </c>
      <c r="Q137" s="30">
        <f t="shared" ref="Q137:Q200" si="66">ROUND(N137+P137,)</f>
        <v>86474</v>
      </c>
      <c r="R137" s="38">
        <v>114142.85714285714</v>
      </c>
      <c r="S137" s="13">
        <v>0.19</v>
      </c>
      <c r="T137" s="28">
        <f t="shared" ref="T137:T200" si="67">ROUND(R137*S137,)</f>
        <v>21687</v>
      </c>
      <c r="U137" s="30">
        <f t="shared" ref="U137:U200" si="68">ROUND(R137+T137,)</f>
        <v>135830</v>
      </c>
      <c r="V137" s="12">
        <v>104718.81060116354</v>
      </c>
      <c r="W137" s="13">
        <v>0.19</v>
      </c>
      <c r="X137" s="28">
        <f t="shared" ref="X137:X200" si="69">ROUND(V137*W137,)</f>
        <v>19897</v>
      </c>
      <c r="Y137" s="30">
        <f t="shared" ref="Y137:Y200" si="70">ROUND(V137+X137,)</f>
        <v>124616</v>
      </c>
      <c r="Z137" s="38">
        <v>108135</v>
      </c>
      <c r="AA137" s="13">
        <v>0.19</v>
      </c>
      <c r="AB137" s="28">
        <v>25365</v>
      </c>
      <c r="AC137" s="30">
        <f t="shared" ref="AC137:AC200" si="71">ROUND(Z137+AB137,)</f>
        <v>133500</v>
      </c>
      <c r="AD137" s="54">
        <f t="shared" si="58"/>
        <v>131008.36245780364</v>
      </c>
      <c r="AE137" s="54">
        <f t="shared" si="59"/>
        <v>121263.47209810762</v>
      </c>
      <c r="AF137" s="54">
        <f t="shared" si="60"/>
        <v>111138.92857142858</v>
      </c>
      <c r="AG137" s="54">
        <f t="shared" si="41"/>
        <v>113780.82916673971</v>
      </c>
      <c r="AH137" s="55">
        <f t="shared" si="61"/>
        <v>62572.615561178405</v>
      </c>
      <c r="AI137" s="54">
        <f t="shared" si="42"/>
        <v>113781</v>
      </c>
      <c r="AJ137" s="60">
        <v>0.19</v>
      </c>
      <c r="AK137" s="55">
        <f t="shared" si="43"/>
        <v>21618</v>
      </c>
      <c r="AL137" s="61">
        <f t="shared" si="44"/>
        <v>135399</v>
      </c>
    </row>
    <row r="138" spans="2:38">
      <c r="B138" s="11" t="s">
        <v>1019</v>
      </c>
      <c r="C138" s="11"/>
      <c r="D138" s="11" t="s">
        <v>1192</v>
      </c>
      <c r="E138" s="21" t="s">
        <v>727</v>
      </c>
      <c r="F138" s="12">
        <v>226890.75630252101</v>
      </c>
      <c r="G138" s="13" t="s">
        <v>1205</v>
      </c>
      <c r="H138" s="27">
        <v>43109.243697478996</v>
      </c>
      <c r="I138" s="14">
        <f t="shared" si="62"/>
        <v>270000</v>
      </c>
      <c r="J138" s="28">
        <v>298400</v>
      </c>
      <c r="K138" s="29">
        <v>0.19</v>
      </c>
      <c r="L138" s="28">
        <f t="shared" si="63"/>
        <v>56696</v>
      </c>
      <c r="M138" s="30">
        <f t="shared" si="64"/>
        <v>355096</v>
      </c>
      <c r="N138" s="28">
        <v>88666.666666666672</v>
      </c>
      <c r="O138" s="29">
        <v>0.19</v>
      </c>
      <c r="P138" s="28">
        <f t="shared" si="65"/>
        <v>16847</v>
      </c>
      <c r="Q138" s="30">
        <f t="shared" si="66"/>
        <v>105514</v>
      </c>
      <c r="R138" s="38">
        <v>157000</v>
      </c>
      <c r="S138" s="13">
        <v>0.19</v>
      </c>
      <c r="T138" s="28">
        <f t="shared" si="67"/>
        <v>29830</v>
      </c>
      <c r="U138" s="30">
        <f t="shared" si="68"/>
        <v>186830</v>
      </c>
      <c r="V138" s="12">
        <v>284421.46089204913</v>
      </c>
      <c r="W138" s="13">
        <v>0.19</v>
      </c>
      <c r="X138" s="28">
        <f t="shared" si="69"/>
        <v>54040</v>
      </c>
      <c r="Y138" s="30">
        <f t="shared" si="70"/>
        <v>338461</v>
      </c>
      <c r="Z138" s="38">
        <v>267300</v>
      </c>
      <c r="AA138" s="13">
        <v>0.19</v>
      </c>
      <c r="AB138" s="28">
        <v>62700</v>
      </c>
      <c r="AC138" s="30">
        <f t="shared" si="71"/>
        <v>330000</v>
      </c>
      <c r="AD138" s="54">
        <f t="shared" si="58"/>
        <v>220446.48064353946</v>
      </c>
      <c r="AE138" s="54">
        <f t="shared" si="59"/>
        <v>203800.93066844373</v>
      </c>
      <c r="AF138" s="54">
        <f t="shared" si="60"/>
        <v>247095.37815126049</v>
      </c>
      <c r="AG138" s="54">
        <f t="shared" ref="AG138:AG201" si="72">HARMEAN(Z138,V138,R138,N138,J138,F138)</f>
        <v>183692.62576288806</v>
      </c>
      <c r="AH138" s="55">
        <f t="shared" si="61"/>
        <v>82216.428431963286</v>
      </c>
      <c r="AI138" s="54">
        <f t="shared" ref="AI138:AI201" si="73">ROUND(AG138,)</f>
        <v>183693</v>
      </c>
      <c r="AJ138" s="60">
        <v>0.19</v>
      </c>
      <c r="AK138" s="55">
        <f t="shared" ref="AK138:AK201" si="74">ROUND(AI138*AJ138,)</f>
        <v>34902</v>
      </c>
      <c r="AL138" s="61">
        <f t="shared" ref="AL138:AL201" si="75">AK138+AI138</f>
        <v>218595</v>
      </c>
    </row>
    <row r="139" spans="2:38" ht="28.8">
      <c r="B139" s="11" t="s">
        <v>1020</v>
      </c>
      <c r="C139" s="11"/>
      <c r="D139" s="11" t="s">
        <v>1192</v>
      </c>
      <c r="E139" s="21" t="s">
        <v>728</v>
      </c>
      <c r="F139" s="12">
        <v>176470.58823529413</v>
      </c>
      <c r="G139" s="13" t="s">
        <v>1205</v>
      </c>
      <c r="H139" s="27">
        <v>33529.411764705881</v>
      </c>
      <c r="I139" s="14">
        <f t="shared" si="62"/>
        <v>210000</v>
      </c>
      <c r="J139" s="28">
        <v>19800</v>
      </c>
      <c r="K139" s="29">
        <v>0.19</v>
      </c>
      <c r="L139" s="28">
        <f t="shared" si="63"/>
        <v>3762</v>
      </c>
      <c r="M139" s="30">
        <f t="shared" si="64"/>
        <v>23562</v>
      </c>
      <c r="N139" s="28">
        <v>12666.666666666666</v>
      </c>
      <c r="O139" s="29">
        <v>0.19</v>
      </c>
      <c r="P139" s="28">
        <f t="shared" si="65"/>
        <v>2407</v>
      </c>
      <c r="Q139" s="30">
        <f t="shared" si="66"/>
        <v>15074</v>
      </c>
      <c r="R139" s="38">
        <v>22857.142857142859</v>
      </c>
      <c r="S139" s="13">
        <v>0.19</v>
      </c>
      <c r="T139" s="28">
        <f t="shared" si="67"/>
        <v>4343</v>
      </c>
      <c r="U139" s="30">
        <f t="shared" si="68"/>
        <v>27200</v>
      </c>
      <c r="V139" s="12">
        <v>18099.547511312219</v>
      </c>
      <c r="W139" s="13">
        <v>0.19</v>
      </c>
      <c r="X139" s="28">
        <f t="shared" si="69"/>
        <v>3439</v>
      </c>
      <c r="Y139" s="30">
        <f t="shared" si="70"/>
        <v>21539</v>
      </c>
      <c r="Z139" s="38">
        <v>17617.5</v>
      </c>
      <c r="AA139" s="13">
        <v>0.19</v>
      </c>
      <c r="AB139" s="28">
        <v>4132.5</v>
      </c>
      <c r="AC139" s="30">
        <f t="shared" si="71"/>
        <v>21750</v>
      </c>
      <c r="AD139" s="54">
        <f t="shared" si="58"/>
        <v>44585.240878402641</v>
      </c>
      <c r="AE139" s="54">
        <f t="shared" si="59"/>
        <v>26188.19911624604</v>
      </c>
      <c r="AF139" s="54">
        <f t="shared" si="60"/>
        <v>18949.773755656111</v>
      </c>
      <c r="AG139" s="54">
        <f t="shared" si="72"/>
        <v>20627.003978147648</v>
      </c>
      <c r="AH139" s="55">
        <f t="shared" si="61"/>
        <v>64695.764370475037</v>
      </c>
      <c r="AI139" s="54">
        <f t="shared" si="73"/>
        <v>20627</v>
      </c>
      <c r="AJ139" s="60">
        <v>0.19</v>
      </c>
      <c r="AK139" s="55">
        <f t="shared" si="74"/>
        <v>3919</v>
      </c>
      <c r="AL139" s="61">
        <f t="shared" si="75"/>
        <v>24546</v>
      </c>
    </row>
    <row r="140" spans="2:38" ht="28.8">
      <c r="B140" s="11" t="s">
        <v>1021</v>
      </c>
      <c r="C140" s="11"/>
      <c r="D140" s="11" t="s">
        <v>1192</v>
      </c>
      <c r="E140" s="21" t="s">
        <v>729</v>
      </c>
      <c r="F140" s="12">
        <v>151260.50420168068</v>
      </c>
      <c r="G140" s="13" t="s">
        <v>1205</v>
      </c>
      <c r="H140" s="27">
        <v>28739.495798319331</v>
      </c>
      <c r="I140" s="14">
        <f t="shared" si="62"/>
        <v>180000</v>
      </c>
      <c r="J140" s="28">
        <v>38487</v>
      </c>
      <c r="K140" s="29">
        <v>0.19</v>
      </c>
      <c r="L140" s="28">
        <f t="shared" si="63"/>
        <v>7313</v>
      </c>
      <c r="M140" s="30">
        <f t="shared" si="64"/>
        <v>45800</v>
      </c>
      <c r="N140" s="28">
        <v>20666.666666666668</v>
      </c>
      <c r="O140" s="29">
        <v>0.19</v>
      </c>
      <c r="P140" s="28">
        <f t="shared" si="65"/>
        <v>3927</v>
      </c>
      <c r="Q140" s="30">
        <f t="shared" si="66"/>
        <v>24594</v>
      </c>
      <c r="R140" s="38">
        <v>32857.142857142855</v>
      </c>
      <c r="S140" s="13">
        <v>0.19</v>
      </c>
      <c r="T140" s="28">
        <f t="shared" si="67"/>
        <v>6243</v>
      </c>
      <c r="U140" s="30">
        <f t="shared" si="68"/>
        <v>39100</v>
      </c>
      <c r="V140" s="12">
        <v>29605.68842921784</v>
      </c>
      <c r="W140" s="13">
        <v>0.19</v>
      </c>
      <c r="X140" s="28">
        <f t="shared" si="69"/>
        <v>5625</v>
      </c>
      <c r="Y140" s="30">
        <f t="shared" si="70"/>
        <v>35231</v>
      </c>
      <c r="Z140" s="38">
        <v>15187.5</v>
      </c>
      <c r="AA140" s="13">
        <v>0.19</v>
      </c>
      <c r="AB140" s="28">
        <v>3562.5</v>
      </c>
      <c r="AC140" s="30">
        <f t="shared" si="71"/>
        <v>18750</v>
      </c>
      <c r="AD140" s="54">
        <f t="shared" si="58"/>
        <v>48010.750359118007</v>
      </c>
      <c r="AE140" s="54">
        <f t="shared" si="59"/>
        <v>34804.351675049002</v>
      </c>
      <c r="AF140" s="54">
        <f t="shared" si="60"/>
        <v>31231.415643180349</v>
      </c>
      <c r="AG140" s="54">
        <f t="shared" si="72"/>
        <v>28431.073317381954</v>
      </c>
      <c r="AH140" s="55">
        <f t="shared" si="61"/>
        <v>51273.104629107627</v>
      </c>
      <c r="AI140" s="54">
        <f t="shared" si="73"/>
        <v>28431</v>
      </c>
      <c r="AJ140" s="60">
        <v>0.19</v>
      </c>
      <c r="AK140" s="55">
        <f t="shared" si="74"/>
        <v>5402</v>
      </c>
      <c r="AL140" s="61">
        <f t="shared" si="75"/>
        <v>33833</v>
      </c>
    </row>
    <row r="141" spans="2:38">
      <c r="B141" s="11" t="s">
        <v>1022</v>
      </c>
      <c r="C141" s="11"/>
      <c r="D141" s="11" t="s">
        <v>1192</v>
      </c>
      <c r="E141" s="21" t="s">
        <v>730</v>
      </c>
      <c r="F141" s="12">
        <v>63025.210084033613</v>
      </c>
      <c r="G141" s="13" t="s">
        <v>1205</v>
      </c>
      <c r="H141" s="27">
        <v>11974.789915966387</v>
      </c>
      <c r="I141" s="14">
        <f t="shared" si="62"/>
        <v>75000</v>
      </c>
      <c r="J141" s="28">
        <v>74790</v>
      </c>
      <c r="K141" s="29">
        <v>0.19</v>
      </c>
      <c r="L141" s="28">
        <f t="shared" si="63"/>
        <v>14210</v>
      </c>
      <c r="M141" s="30">
        <f t="shared" si="64"/>
        <v>89000</v>
      </c>
      <c r="N141" s="28">
        <v>16266.666666666666</v>
      </c>
      <c r="O141" s="29">
        <v>0.19</v>
      </c>
      <c r="P141" s="28">
        <f t="shared" si="65"/>
        <v>3091</v>
      </c>
      <c r="Q141" s="30">
        <f t="shared" si="66"/>
        <v>19358</v>
      </c>
      <c r="R141" s="38">
        <v>38571.428571428572</v>
      </c>
      <c r="S141" s="13">
        <v>0.19</v>
      </c>
      <c r="T141" s="28">
        <f t="shared" si="67"/>
        <v>7329</v>
      </c>
      <c r="U141" s="30">
        <f t="shared" si="68"/>
        <v>45900</v>
      </c>
      <c r="V141" s="12">
        <v>33484.162895927599</v>
      </c>
      <c r="W141" s="13">
        <v>0.19</v>
      </c>
      <c r="X141" s="28">
        <f t="shared" si="69"/>
        <v>6362</v>
      </c>
      <c r="Y141" s="30">
        <f t="shared" si="70"/>
        <v>39846</v>
      </c>
      <c r="Z141" s="38">
        <v>23328</v>
      </c>
      <c r="AA141" s="13">
        <v>0.19</v>
      </c>
      <c r="AB141" s="28">
        <v>5472</v>
      </c>
      <c r="AC141" s="30">
        <f t="shared" si="71"/>
        <v>28800</v>
      </c>
      <c r="AD141" s="54">
        <f t="shared" si="58"/>
        <v>41577.57803634274</v>
      </c>
      <c r="AE141" s="54">
        <f t="shared" si="59"/>
        <v>36358.546504089893</v>
      </c>
      <c r="AF141" s="54">
        <f t="shared" si="60"/>
        <v>36027.795733678082</v>
      </c>
      <c r="AG141" s="54">
        <f t="shared" si="72"/>
        <v>31683.907850255189</v>
      </c>
      <c r="AH141" s="55">
        <f t="shared" si="61"/>
        <v>22852.988991612568</v>
      </c>
      <c r="AI141" s="54">
        <f t="shared" si="73"/>
        <v>31684</v>
      </c>
      <c r="AJ141" s="60">
        <v>0.19</v>
      </c>
      <c r="AK141" s="55">
        <f t="shared" si="74"/>
        <v>6020</v>
      </c>
      <c r="AL141" s="61">
        <f t="shared" si="75"/>
        <v>37704</v>
      </c>
    </row>
    <row r="142" spans="2:38">
      <c r="B142" s="11" t="s">
        <v>1023</v>
      </c>
      <c r="C142" s="11"/>
      <c r="D142" s="11" t="s">
        <v>1192</v>
      </c>
      <c r="E142" s="21" t="s">
        <v>731</v>
      </c>
      <c r="F142" s="12">
        <v>37815.126050420171</v>
      </c>
      <c r="G142" s="13" t="s">
        <v>1205</v>
      </c>
      <c r="H142" s="27">
        <v>7184.8739495798327</v>
      </c>
      <c r="I142" s="14">
        <f t="shared" si="62"/>
        <v>45000</v>
      </c>
      <c r="J142" s="28">
        <v>102101</v>
      </c>
      <c r="K142" s="29">
        <v>0.19</v>
      </c>
      <c r="L142" s="28">
        <f t="shared" si="63"/>
        <v>19399</v>
      </c>
      <c r="M142" s="30">
        <f t="shared" si="64"/>
        <v>121500</v>
      </c>
      <c r="N142" s="28">
        <v>53200</v>
      </c>
      <c r="O142" s="29">
        <v>0.19</v>
      </c>
      <c r="P142" s="28">
        <f t="shared" si="65"/>
        <v>10108</v>
      </c>
      <c r="Q142" s="30">
        <f t="shared" si="66"/>
        <v>63308</v>
      </c>
      <c r="R142" s="38">
        <v>85571.42857142858</v>
      </c>
      <c r="S142" s="13">
        <v>0.19</v>
      </c>
      <c r="T142" s="28">
        <f t="shared" si="67"/>
        <v>16259</v>
      </c>
      <c r="U142" s="30">
        <f t="shared" si="68"/>
        <v>101830</v>
      </c>
      <c r="V142" s="12">
        <v>77440.206851971569</v>
      </c>
      <c r="W142" s="13">
        <v>0.19</v>
      </c>
      <c r="X142" s="28">
        <f t="shared" si="69"/>
        <v>14714</v>
      </c>
      <c r="Y142" s="30">
        <f t="shared" si="70"/>
        <v>92154</v>
      </c>
      <c r="Z142" s="38">
        <v>91125</v>
      </c>
      <c r="AA142" s="13">
        <v>0.19</v>
      </c>
      <c r="AB142" s="28">
        <v>21375</v>
      </c>
      <c r="AC142" s="30">
        <f t="shared" si="71"/>
        <v>112500</v>
      </c>
      <c r="AD142" s="54">
        <f t="shared" si="58"/>
        <v>74542.126912303385</v>
      </c>
      <c r="AE142" s="54">
        <f t="shared" si="59"/>
        <v>70619.288023511122</v>
      </c>
      <c r="AF142" s="54">
        <f t="shared" si="60"/>
        <v>81505.817711700074</v>
      </c>
      <c r="AG142" s="54">
        <f t="shared" si="72"/>
        <v>66218.639143786393</v>
      </c>
      <c r="AH142" s="55">
        <f t="shared" si="61"/>
        <v>24367.546046250736</v>
      </c>
      <c r="AI142" s="54">
        <f t="shared" si="73"/>
        <v>66219</v>
      </c>
      <c r="AJ142" s="60">
        <v>0.19</v>
      </c>
      <c r="AK142" s="55">
        <f t="shared" si="74"/>
        <v>12582</v>
      </c>
      <c r="AL142" s="61">
        <f t="shared" si="75"/>
        <v>78801</v>
      </c>
    </row>
    <row r="143" spans="2:38">
      <c r="B143" s="11" t="s">
        <v>1024</v>
      </c>
      <c r="C143" s="11"/>
      <c r="D143" s="11" t="s">
        <v>1192</v>
      </c>
      <c r="E143" s="21" t="s">
        <v>732</v>
      </c>
      <c r="F143" s="12">
        <v>75630.252100840342</v>
      </c>
      <c r="G143" s="13" t="s">
        <v>1205</v>
      </c>
      <c r="H143" s="27">
        <v>14369.747899159665</v>
      </c>
      <c r="I143" s="14">
        <f t="shared" si="62"/>
        <v>90000</v>
      </c>
      <c r="J143" s="28">
        <v>4400</v>
      </c>
      <c r="K143" s="29">
        <v>0.19</v>
      </c>
      <c r="L143" s="28">
        <f t="shared" si="63"/>
        <v>836</v>
      </c>
      <c r="M143" s="30">
        <f t="shared" si="64"/>
        <v>5236</v>
      </c>
      <c r="N143" s="28">
        <v>1733.3333333333333</v>
      </c>
      <c r="O143" s="29">
        <v>0.19</v>
      </c>
      <c r="P143" s="28">
        <f t="shared" si="65"/>
        <v>329</v>
      </c>
      <c r="Q143" s="30">
        <f t="shared" si="66"/>
        <v>2062</v>
      </c>
      <c r="R143" s="38">
        <v>5000</v>
      </c>
      <c r="S143" s="13">
        <v>0.19</v>
      </c>
      <c r="T143" s="28">
        <f t="shared" si="67"/>
        <v>950</v>
      </c>
      <c r="U143" s="30">
        <f t="shared" si="68"/>
        <v>5950</v>
      </c>
      <c r="V143" s="12">
        <v>3232.0620555914675</v>
      </c>
      <c r="W143" s="13">
        <v>0.19</v>
      </c>
      <c r="X143" s="28">
        <f t="shared" si="69"/>
        <v>614</v>
      </c>
      <c r="Y143" s="30">
        <f t="shared" si="70"/>
        <v>3846</v>
      </c>
      <c r="Z143" s="38">
        <v>729</v>
      </c>
      <c r="AA143" s="13">
        <v>0.19</v>
      </c>
      <c r="AB143" s="28">
        <v>171</v>
      </c>
      <c r="AC143" s="30">
        <f t="shared" si="71"/>
        <v>900</v>
      </c>
      <c r="AD143" s="54">
        <f t="shared" si="58"/>
        <v>15120.774581627526</v>
      </c>
      <c r="AE143" s="54">
        <f t="shared" si="59"/>
        <v>4352.1239540019315</v>
      </c>
      <c r="AF143" s="54">
        <f t="shared" si="60"/>
        <v>3816.0310277957337</v>
      </c>
      <c r="AG143" s="54">
        <f t="shared" si="72"/>
        <v>2223.4079253997252</v>
      </c>
      <c r="AH143" s="55">
        <f t="shared" si="61"/>
        <v>29686.529604256357</v>
      </c>
      <c r="AI143" s="54">
        <f t="shared" si="73"/>
        <v>2223</v>
      </c>
      <c r="AJ143" s="60">
        <v>0.19</v>
      </c>
      <c r="AK143" s="55">
        <f t="shared" si="74"/>
        <v>422</v>
      </c>
      <c r="AL143" s="61">
        <f t="shared" si="75"/>
        <v>2645</v>
      </c>
    </row>
    <row r="144" spans="2:38">
      <c r="B144" s="11" t="s">
        <v>1025</v>
      </c>
      <c r="C144" s="11"/>
      <c r="D144" s="11" t="s">
        <v>1192</v>
      </c>
      <c r="E144" s="21" t="s">
        <v>733</v>
      </c>
      <c r="F144" s="12">
        <v>50420.168067226892</v>
      </c>
      <c r="G144" s="13" t="s">
        <v>1205</v>
      </c>
      <c r="H144" s="27">
        <v>9579.8319327731097</v>
      </c>
      <c r="I144" s="14">
        <f t="shared" si="62"/>
        <v>60000</v>
      </c>
      <c r="J144" s="28">
        <v>7563</v>
      </c>
      <c r="K144" s="29">
        <v>0.19</v>
      </c>
      <c r="L144" s="28">
        <f t="shared" si="63"/>
        <v>1437</v>
      </c>
      <c r="M144" s="30">
        <f t="shared" si="64"/>
        <v>9000</v>
      </c>
      <c r="N144" s="28">
        <v>0</v>
      </c>
      <c r="O144" s="29">
        <v>0.19</v>
      </c>
      <c r="P144" s="28">
        <f t="shared" si="65"/>
        <v>0</v>
      </c>
      <c r="Q144" s="30">
        <f t="shared" si="66"/>
        <v>0</v>
      </c>
      <c r="R144" s="38">
        <v>6714.2857142857147</v>
      </c>
      <c r="S144" s="13">
        <v>0.19</v>
      </c>
      <c r="T144" s="28">
        <f t="shared" si="67"/>
        <v>1276</v>
      </c>
      <c r="U144" s="30">
        <f t="shared" si="68"/>
        <v>7990</v>
      </c>
      <c r="V144" s="12">
        <v>17970.265029088558</v>
      </c>
      <c r="W144" s="13">
        <v>0.19</v>
      </c>
      <c r="X144" s="28">
        <f t="shared" si="69"/>
        <v>3414</v>
      </c>
      <c r="Y144" s="30">
        <f t="shared" si="70"/>
        <v>21384</v>
      </c>
      <c r="Z144" s="38">
        <v>18225</v>
      </c>
      <c r="AA144" s="13">
        <v>0.19</v>
      </c>
      <c r="AB144" s="28">
        <v>4275</v>
      </c>
      <c r="AC144" s="30">
        <f t="shared" si="71"/>
        <v>22500</v>
      </c>
      <c r="AD144" s="54">
        <f>AVERAGE(Z144,V144,R144,J144,F144)</f>
        <v>20178.543762120233</v>
      </c>
      <c r="AE144" s="54">
        <f>GEOMEAN(Z144,V144,R144,J144,F144)</f>
        <v>15300.444409139458</v>
      </c>
      <c r="AF144" s="54">
        <f>MEDIAN(Z144,V144,R144,J144,F144)</f>
        <v>17970.265029088558</v>
      </c>
      <c r="AG144" s="54">
        <f t="shared" ref="AG144:AG146" si="76">HARMEAN(Z144,V144,R144,J144,F144)</f>
        <v>12150.39270981868</v>
      </c>
      <c r="AH144" s="55">
        <f>STDEVA(Z144,V144,R144,J144,F144)</f>
        <v>17774.186746495212</v>
      </c>
      <c r="AI144" s="54">
        <f t="shared" si="73"/>
        <v>12150</v>
      </c>
      <c r="AJ144" s="60">
        <v>0.19</v>
      </c>
      <c r="AK144" s="55">
        <f t="shared" si="74"/>
        <v>2309</v>
      </c>
      <c r="AL144" s="61">
        <f t="shared" si="75"/>
        <v>14459</v>
      </c>
    </row>
    <row r="145" spans="2:38">
      <c r="B145" s="11" t="s">
        <v>1026</v>
      </c>
      <c r="C145" s="11"/>
      <c r="D145" s="11" t="s">
        <v>1192</v>
      </c>
      <c r="E145" s="21" t="s">
        <v>734</v>
      </c>
      <c r="F145" s="12">
        <v>63025.210084033613</v>
      </c>
      <c r="G145" s="13" t="s">
        <v>1205</v>
      </c>
      <c r="H145" s="27">
        <v>11974.789915966387</v>
      </c>
      <c r="I145" s="14">
        <f t="shared" si="62"/>
        <v>75000</v>
      </c>
      <c r="J145" s="28">
        <v>84000</v>
      </c>
      <c r="K145" s="29">
        <v>0.19</v>
      </c>
      <c r="L145" s="28">
        <f t="shared" si="63"/>
        <v>15960</v>
      </c>
      <c r="M145" s="30">
        <f t="shared" si="64"/>
        <v>99960</v>
      </c>
      <c r="N145" s="28">
        <v>0</v>
      </c>
      <c r="O145" s="29">
        <v>0.19</v>
      </c>
      <c r="P145" s="28">
        <f t="shared" si="65"/>
        <v>0</v>
      </c>
      <c r="Q145" s="30">
        <f t="shared" si="66"/>
        <v>0</v>
      </c>
      <c r="R145" s="38">
        <v>39100</v>
      </c>
      <c r="S145" s="13">
        <v>0.19</v>
      </c>
      <c r="T145" s="28">
        <f t="shared" si="67"/>
        <v>7429</v>
      </c>
      <c r="U145" s="30">
        <f t="shared" si="68"/>
        <v>46529</v>
      </c>
      <c r="V145" s="12">
        <v>71105.365223012283</v>
      </c>
      <c r="W145" s="13">
        <v>0.19</v>
      </c>
      <c r="X145" s="28">
        <f t="shared" si="69"/>
        <v>13510</v>
      </c>
      <c r="Y145" s="30">
        <f t="shared" si="70"/>
        <v>84615</v>
      </c>
      <c r="Z145" s="38">
        <v>194400</v>
      </c>
      <c r="AA145" s="13">
        <v>0.19</v>
      </c>
      <c r="AB145" s="28">
        <v>45600</v>
      </c>
      <c r="AC145" s="30">
        <f t="shared" si="71"/>
        <v>240000</v>
      </c>
      <c r="AD145" s="54">
        <f>AVERAGE(Z145,V145,R145,J145,F145)</f>
        <v>90326.115061409175</v>
      </c>
      <c r="AE145" s="54">
        <f>GEOMEAN(Z145,V145,R145,J145,F145)</f>
        <v>77859.891736738515</v>
      </c>
      <c r="AF145" s="54">
        <f>MEDIAN(Z145,V145,R145,J145,F145)</f>
        <v>71105.365223012283</v>
      </c>
      <c r="AG145" s="54">
        <f t="shared" si="76"/>
        <v>68913.669992135154</v>
      </c>
      <c r="AH145" s="55">
        <f>STDEVA(Z145,V145,R145,J145,F145)</f>
        <v>60436.505440006811</v>
      </c>
      <c r="AI145" s="54">
        <f t="shared" si="73"/>
        <v>68914</v>
      </c>
      <c r="AJ145" s="60">
        <v>0.19</v>
      </c>
      <c r="AK145" s="55">
        <f t="shared" si="74"/>
        <v>13094</v>
      </c>
      <c r="AL145" s="61">
        <f t="shared" si="75"/>
        <v>82008</v>
      </c>
    </row>
    <row r="146" spans="2:38" ht="28.8">
      <c r="B146" s="11" t="s">
        <v>1027</v>
      </c>
      <c r="C146" s="11"/>
      <c r="D146" s="11" t="s">
        <v>1192</v>
      </c>
      <c r="E146" s="21" t="s">
        <v>735</v>
      </c>
      <c r="F146" s="12">
        <v>100840.33613445378</v>
      </c>
      <c r="G146" s="13" t="s">
        <v>1205</v>
      </c>
      <c r="H146" s="27">
        <v>19159.663865546219</v>
      </c>
      <c r="I146" s="14">
        <f t="shared" si="62"/>
        <v>120000</v>
      </c>
      <c r="J146" s="28">
        <v>60336</v>
      </c>
      <c r="K146" s="29">
        <v>0.19</v>
      </c>
      <c r="L146" s="28">
        <f t="shared" si="63"/>
        <v>11464</v>
      </c>
      <c r="M146" s="30">
        <f t="shared" si="64"/>
        <v>71800</v>
      </c>
      <c r="N146" s="28">
        <v>0</v>
      </c>
      <c r="O146" s="29">
        <v>0.19</v>
      </c>
      <c r="P146" s="28">
        <f t="shared" si="65"/>
        <v>0</v>
      </c>
      <c r="Q146" s="30">
        <f t="shared" si="66"/>
        <v>0</v>
      </c>
      <c r="R146" s="38">
        <v>76353.8</v>
      </c>
      <c r="S146" s="13">
        <v>0.19</v>
      </c>
      <c r="T146" s="28">
        <f t="shared" si="67"/>
        <v>14507</v>
      </c>
      <c r="U146" s="30">
        <f t="shared" si="68"/>
        <v>90861</v>
      </c>
      <c r="V146" s="12">
        <v>46412.411118293472</v>
      </c>
      <c r="W146" s="13">
        <v>0.19</v>
      </c>
      <c r="X146" s="28">
        <f t="shared" si="69"/>
        <v>8818</v>
      </c>
      <c r="Y146" s="30">
        <f t="shared" si="70"/>
        <v>55230</v>
      </c>
      <c r="Z146" s="38">
        <v>43618.5</v>
      </c>
      <c r="AA146" s="13">
        <v>0.19</v>
      </c>
      <c r="AB146" s="28">
        <v>10231.5</v>
      </c>
      <c r="AC146" s="30">
        <f t="shared" si="71"/>
        <v>53850</v>
      </c>
      <c r="AD146" s="54">
        <f>AVERAGE(Z146,V146,R146,J146,F146)</f>
        <v>65512.209450549446</v>
      </c>
      <c r="AE146" s="54">
        <f>GEOMEAN(Z146,V146,R146,J146,F146)</f>
        <v>62326.001035978385</v>
      </c>
      <c r="AF146" s="54">
        <f>MEDIAN(Z146,V146,R146,J146,F146)</f>
        <v>60336</v>
      </c>
      <c r="AG146" s="54">
        <f t="shared" si="76"/>
        <v>59481.706472834332</v>
      </c>
      <c r="AH146" s="55">
        <f>STDEVA(Z146,V146,R146,J146,F146)</f>
        <v>23646.070364596635</v>
      </c>
      <c r="AI146" s="54">
        <f t="shared" si="73"/>
        <v>59482</v>
      </c>
      <c r="AJ146" s="60">
        <v>0.19</v>
      </c>
      <c r="AK146" s="55">
        <f t="shared" si="74"/>
        <v>11302</v>
      </c>
      <c r="AL146" s="61">
        <f t="shared" si="75"/>
        <v>70784</v>
      </c>
    </row>
    <row r="147" spans="2:38">
      <c r="B147" s="11" t="s">
        <v>1028</v>
      </c>
      <c r="C147" s="11"/>
      <c r="D147" s="11" t="s">
        <v>1192</v>
      </c>
      <c r="E147" s="21" t="s">
        <v>736</v>
      </c>
      <c r="F147" s="12">
        <v>126050.42016806723</v>
      </c>
      <c r="G147" s="13" t="s">
        <v>1205</v>
      </c>
      <c r="H147" s="27">
        <v>23949.579831932773</v>
      </c>
      <c r="I147" s="14">
        <f t="shared" si="62"/>
        <v>150000</v>
      </c>
      <c r="J147" s="28">
        <v>0</v>
      </c>
      <c r="K147" s="29">
        <v>0.19</v>
      </c>
      <c r="L147" s="28">
        <f t="shared" si="63"/>
        <v>0</v>
      </c>
      <c r="M147" s="30">
        <f t="shared" si="64"/>
        <v>0</v>
      </c>
      <c r="N147" s="28">
        <v>0</v>
      </c>
      <c r="O147" s="29">
        <v>0.19</v>
      </c>
      <c r="P147" s="28">
        <f t="shared" si="65"/>
        <v>0</v>
      </c>
      <c r="Q147" s="30">
        <f t="shared" si="66"/>
        <v>0</v>
      </c>
      <c r="R147" s="38">
        <v>51000</v>
      </c>
      <c r="S147" s="13">
        <v>0.19</v>
      </c>
      <c r="T147" s="28">
        <f t="shared" si="67"/>
        <v>9690</v>
      </c>
      <c r="U147" s="30">
        <f t="shared" si="68"/>
        <v>60690</v>
      </c>
      <c r="V147" s="12">
        <v>59211.37685843568</v>
      </c>
      <c r="W147" s="13">
        <v>0.19</v>
      </c>
      <c r="X147" s="28">
        <f t="shared" si="69"/>
        <v>11250</v>
      </c>
      <c r="Y147" s="30">
        <f t="shared" si="70"/>
        <v>70461</v>
      </c>
      <c r="Z147" s="38">
        <v>4793.1750000000002</v>
      </c>
      <c r="AA147" s="13">
        <v>0.19</v>
      </c>
      <c r="AB147" s="28">
        <v>1124.325</v>
      </c>
      <c r="AC147" s="30">
        <f t="shared" si="71"/>
        <v>5918</v>
      </c>
      <c r="AD147" s="57">
        <f>AVERAGE(Z147,V147,R147,F147)</f>
        <v>60263.743006625722</v>
      </c>
      <c r="AE147" s="57">
        <f>GEOMEAN(Z147,V147,R147,F147)</f>
        <v>36752.402134219992</v>
      </c>
      <c r="AF147" s="57">
        <f>MEDIAN(Z147,V147,R147,F147)</f>
        <v>55105.688429217844</v>
      </c>
      <c r="AG147" s="57">
        <f>HARMEAN(Z147,V147,R147,F147)</f>
        <v>15806.540473273082</v>
      </c>
      <c r="AH147" s="58">
        <f>STDEVA(Z147,V147,R147,F147)</f>
        <v>49972.643235821481</v>
      </c>
      <c r="AI147" s="54">
        <f t="shared" si="73"/>
        <v>15807</v>
      </c>
      <c r="AJ147" s="60">
        <v>0.19</v>
      </c>
      <c r="AK147" s="55">
        <f t="shared" si="74"/>
        <v>3003</v>
      </c>
      <c r="AL147" s="61">
        <f t="shared" si="75"/>
        <v>18810</v>
      </c>
    </row>
    <row r="148" spans="2:38" ht="28.8">
      <c r="B148" s="11" t="s">
        <v>1029</v>
      </c>
      <c r="C148" s="11"/>
      <c r="D148" s="11" t="s">
        <v>1192</v>
      </c>
      <c r="E148" s="21" t="s">
        <v>737</v>
      </c>
      <c r="F148" s="12">
        <v>151260.50420168068</v>
      </c>
      <c r="G148" s="13" t="s">
        <v>1205</v>
      </c>
      <c r="H148" s="27">
        <v>28739.495798319331</v>
      </c>
      <c r="I148" s="14">
        <f t="shared" si="62"/>
        <v>180000</v>
      </c>
      <c r="J148" s="28">
        <v>117479</v>
      </c>
      <c r="K148" s="29">
        <v>0.19</v>
      </c>
      <c r="L148" s="28">
        <f t="shared" si="63"/>
        <v>22321</v>
      </c>
      <c r="M148" s="30">
        <f t="shared" si="64"/>
        <v>139800</v>
      </c>
      <c r="N148" s="28">
        <v>58000</v>
      </c>
      <c r="O148" s="29">
        <v>0.19</v>
      </c>
      <c r="P148" s="28">
        <f t="shared" si="65"/>
        <v>11020</v>
      </c>
      <c r="Q148" s="30">
        <f t="shared" si="66"/>
        <v>69020</v>
      </c>
      <c r="R148" s="38">
        <v>71428.571428571435</v>
      </c>
      <c r="S148" s="13">
        <v>0.19</v>
      </c>
      <c r="T148" s="28">
        <f t="shared" si="67"/>
        <v>13571</v>
      </c>
      <c r="U148" s="30">
        <f t="shared" si="68"/>
        <v>85000</v>
      </c>
      <c r="V148" s="12">
        <v>14867.485455720749</v>
      </c>
      <c r="W148" s="13">
        <v>0.19</v>
      </c>
      <c r="X148" s="28">
        <f t="shared" si="69"/>
        <v>2825</v>
      </c>
      <c r="Y148" s="30">
        <f t="shared" si="70"/>
        <v>17692</v>
      </c>
      <c r="Z148" s="38">
        <v>198045</v>
      </c>
      <c r="AA148" s="13">
        <v>0.19</v>
      </c>
      <c r="AB148" s="28">
        <v>46455</v>
      </c>
      <c r="AC148" s="30">
        <f t="shared" si="71"/>
        <v>244500</v>
      </c>
      <c r="AD148" s="54">
        <f>AVERAGE(Z148,V148,R148,N148,J148,F148)</f>
        <v>101846.76018099546</v>
      </c>
      <c r="AE148" s="54">
        <f>GEOMEAN(Z148,V148,R148,N148,J148,F148)</f>
        <v>77505.262450214024</v>
      </c>
      <c r="AF148" s="54">
        <f>MEDIAN(Z148,V148,R148,N148,J148,F148)</f>
        <v>94453.78571428571</v>
      </c>
      <c r="AG148" s="54">
        <f t="shared" si="72"/>
        <v>50558.29968258545</v>
      </c>
      <c r="AH148" s="55">
        <f>STDEVA(Z148,V148,R148,N148,J148,F148)</f>
        <v>66863.121646028521</v>
      </c>
      <c r="AI148" s="54">
        <f t="shared" si="73"/>
        <v>50558</v>
      </c>
      <c r="AJ148" s="60">
        <v>0.19</v>
      </c>
      <c r="AK148" s="55">
        <f t="shared" si="74"/>
        <v>9606</v>
      </c>
      <c r="AL148" s="61">
        <f t="shared" si="75"/>
        <v>60164</v>
      </c>
    </row>
    <row r="149" spans="2:38">
      <c r="B149" s="11" t="s">
        <v>1030</v>
      </c>
      <c r="C149" s="11"/>
      <c r="D149" s="11" t="s">
        <v>1192</v>
      </c>
      <c r="E149" s="21" t="s">
        <v>738</v>
      </c>
      <c r="F149" s="12">
        <v>12605.042016806723</v>
      </c>
      <c r="G149" s="13" t="s">
        <v>1205</v>
      </c>
      <c r="H149" s="27">
        <v>2394.9579831932774</v>
      </c>
      <c r="I149" s="14">
        <f t="shared" si="62"/>
        <v>15000</v>
      </c>
      <c r="J149" s="28">
        <v>19800</v>
      </c>
      <c r="K149" s="29">
        <v>0.19</v>
      </c>
      <c r="L149" s="28">
        <f t="shared" si="63"/>
        <v>3762</v>
      </c>
      <c r="M149" s="30">
        <f t="shared" si="64"/>
        <v>23562</v>
      </c>
      <c r="N149" s="28">
        <v>11333.333333333334</v>
      </c>
      <c r="O149" s="29">
        <v>0.19</v>
      </c>
      <c r="P149" s="28">
        <f t="shared" si="65"/>
        <v>2153</v>
      </c>
      <c r="Q149" s="30">
        <f t="shared" si="66"/>
        <v>13486</v>
      </c>
      <c r="R149" s="38">
        <v>14285.714285714286</v>
      </c>
      <c r="S149" s="13">
        <v>0.19</v>
      </c>
      <c r="T149" s="28">
        <f t="shared" si="67"/>
        <v>2714</v>
      </c>
      <c r="U149" s="30">
        <f t="shared" si="68"/>
        <v>17000</v>
      </c>
      <c r="V149" s="12">
        <v>8403.361344537816</v>
      </c>
      <c r="W149" s="13">
        <v>0.19</v>
      </c>
      <c r="X149" s="28">
        <f t="shared" si="69"/>
        <v>1597</v>
      </c>
      <c r="Y149" s="30">
        <f t="shared" si="70"/>
        <v>10000</v>
      </c>
      <c r="Z149" s="38">
        <v>12150</v>
      </c>
      <c r="AA149" s="13">
        <v>0.19</v>
      </c>
      <c r="AB149" s="28">
        <v>2850</v>
      </c>
      <c r="AC149" s="30">
        <f t="shared" si="71"/>
        <v>15000</v>
      </c>
      <c r="AD149" s="54">
        <f>AVERAGE(Z149,V149,R149,N149,J149,F149)</f>
        <v>13096.241830065361</v>
      </c>
      <c r="AE149" s="54">
        <f>GEOMEAN(Z149,V149,R149,N149,J149,F149)</f>
        <v>12664.354860266803</v>
      </c>
      <c r="AF149" s="54">
        <f>MEDIAN(Z149,V149,R149,N149,J149,F149)</f>
        <v>12377.521008403361</v>
      </c>
      <c r="AG149" s="54">
        <f t="shared" si="72"/>
        <v>12260.456110048484</v>
      </c>
      <c r="AH149" s="55">
        <f>STDEVA(Z149,V149,R149,N149,J149,F149)</f>
        <v>3811.1111975516701</v>
      </c>
      <c r="AI149" s="54">
        <f t="shared" si="73"/>
        <v>12260</v>
      </c>
      <c r="AJ149" s="60">
        <v>0.19</v>
      </c>
      <c r="AK149" s="55">
        <f t="shared" si="74"/>
        <v>2329</v>
      </c>
      <c r="AL149" s="61">
        <f t="shared" si="75"/>
        <v>14589</v>
      </c>
    </row>
    <row r="150" spans="2:38">
      <c r="B150" s="11" t="s">
        <v>1031</v>
      </c>
      <c r="C150" s="11"/>
      <c r="D150" s="11" t="s">
        <v>1192</v>
      </c>
      <c r="E150" s="21" t="s">
        <v>739</v>
      </c>
      <c r="F150" s="12">
        <v>15126.050420168069</v>
      </c>
      <c r="G150" s="13" t="s">
        <v>1205</v>
      </c>
      <c r="H150" s="27">
        <v>2873.9495798319331</v>
      </c>
      <c r="I150" s="14">
        <f t="shared" si="62"/>
        <v>18000</v>
      </c>
      <c r="J150" s="28">
        <v>21800</v>
      </c>
      <c r="K150" s="29">
        <v>0.19</v>
      </c>
      <c r="L150" s="28">
        <f t="shared" si="63"/>
        <v>4142</v>
      </c>
      <c r="M150" s="30">
        <f t="shared" si="64"/>
        <v>25942</v>
      </c>
      <c r="N150" s="28">
        <v>0</v>
      </c>
      <c r="O150" s="29">
        <v>0.19</v>
      </c>
      <c r="P150" s="28">
        <f t="shared" si="65"/>
        <v>0</v>
      </c>
      <c r="Q150" s="30">
        <f t="shared" si="66"/>
        <v>0</v>
      </c>
      <c r="R150" s="38">
        <v>31428.571428571428</v>
      </c>
      <c r="S150" s="13">
        <v>0.19</v>
      </c>
      <c r="T150" s="28">
        <f t="shared" si="67"/>
        <v>5971</v>
      </c>
      <c r="U150" s="30">
        <f t="shared" si="68"/>
        <v>37400</v>
      </c>
      <c r="V150" s="12">
        <v>11247.575953458307</v>
      </c>
      <c r="W150" s="13">
        <v>0.19</v>
      </c>
      <c r="X150" s="28">
        <f t="shared" si="69"/>
        <v>2137</v>
      </c>
      <c r="Y150" s="30">
        <f t="shared" si="70"/>
        <v>13385</v>
      </c>
      <c r="Z150" s="38">
        <v>12150</v>
      </c>
      <c r="AA150" s="13">
        <v>0.19</v>
      </c>
      <c r="AB150" s="28">
        <v>2850</v>
      </c>
      <c r="AC150" s="30">
        <f t="shared" si="71"/>
        <v>15000</v>
      </c>
      <c r="AD150" s="54">
        <f>AVERAGE(Z150,V150,R150,J150,F150)</f>
        <v>18350.439560439561</v>
      </c>
      <c r="AE150" s="54">
        <f>GEOMEAN(Z150,V150,R150,J150,F150)</f>
        <v>16991.369258414834</v>
      </c>
      <c r="AF150" s="54">
        <f>MEDIAN(Z150,V150,R150,J150,F150)</f>
        <v>15126.050420168069</v>
      </c>
      <c r="AG150" s="54">
        <f>HARMEAN(Z150,V150,R150,J150,F150)</f>
        <v>15872.339394500264</v>
      </c>
      <c r="AH150" s="55">
        <f>STDEVA(Z150,V150,R150,J150,F150)</f>
        <v>8399.8483301243268</v>
      </c>
      <c r="AI150" s="54">
        <f t="shared" si="73"/>
        <v>15872</v>
      </c>
      <c r="AJ150" s="60">
        <v>0.19</v>
      </c>
      <c r="AK150" s="55">
        <f t="shared" si="74"/>
        <v>3016</v>
      </c>
      <c r="AL150" s="61">
        <f t="shared" si="75"/>
        <v>18888</v>
      </c>
    </row>
    <row r="151" spans="2:38">
      <c r="B151" s="11" t="s">
        <v>1032</v>
      </c>
      <c r="C151" s="11"/>
      <c r="D151" s="11" t="s">
        <v>1192</v>
      </c>
      <c r="E151" s="21" t="s">
        <v>740</v>
      </c>
      <c r="F151" s="12">
        <v>25210.084033613446</v>
      </c>
      <c r="G151" s="13" t="s">
        <v>1205</v>
      </c>
      <c r="H151" s="27">
        <v>4789.9159663865548</v>
      </c>
      <c r="I151" s="14">
        <f t="shared" si="62"/>
        <v>30000</v>
      </c>
      <c r="J151" s="28">
        <v>40168</v>
      </c>
      <c r="K151" s="29">
        <v>0.19</v>
      </c>
      <c r="L151" s="28">
        <f t="shared" si="63"/>
        <v>7632</v>
      </c>
      <c r="M151" s="30">
        <f t="shared" si="64"/>
        <v>47800</v>
      </c>
      <c r="N151" s="28">
        <v>18933.333333333332</v>
      </c>
      <c r="O151" s="29">
        <v>0.19</v>
      </c>
      <c r="P151" s="28">
        <f t="shared" si="65"/>
        <v>3597</v>
      </c>
      <c r="Q151" s="30">
        <f t="shared" si="66"/>
        <v>22530</v>
      </c>
      <c r="R151" s="38">
        <v>36664.285714285717</v>
      </c>
      <c r="S151" s="13">
        <v>0.19</v>
      </c>
      <c r="T151" s="28">
        <f t="shared" si="67"/>
        <v>6966</v>
      </c>
      <c r="U151" s="30">
        <f t="shared" si="68"/>
        <v>43630</v>
      </c>
      <c r="V151" s="12">
        <v>23957.336780866193</v>
      </c>
      <c r="W151" s="13">
        <v>0.19</v>
      </c>
      <c r="X151" s="28">
        <f t="shared" si="69"/>
        <v>4552</v>
      </c>
      <c r="Y151" s="30">
        <f t="shared" si="70"/>
        <v>28509</v>
      </c>
      <c r="Z151" s="38">
        <v>18103.5</v>
      </c>
      <c r="AA151" s="13">
        <v>0.19</v>
      </c>
      <c r="AB151" s="28">
        <v>4246.5</v>
      </c>
      <c r="AC151" s="30">
        <f t="shared" si="71"/>
        <v>22350</v>
      </c>
      <c r="AD151" s="54">
        <f>AVERAGE(Z151,V151,R151,N151,J151,F151)</f>
        <v>27172.756643683115</v>
      </c>
      <c r="AE151" s="54">
        <f>GEOMEAN(Z151,V151,R151,N151,J151,F151)</f>
        <v>25943.047009398702</v>
      </c>
      <c r="AF151" s="54">
        <f>MEDIAN(Z151,V151,R151,N151,J151,F151)</f>
        <v>24583.710407239822</v>
      </c>
      <c r="AG151" s="54">
        <f t="shared" si="72"/>
        <v>24831.116371772197</v>
      </c>
      <c r="AH151" s="55">
        <f>STDEVA(Z151,V151,R151,N151,J151,F151)</f>
        <v>9201.0433670604252</v>
      </c>
      <c r="AI151" s="54">
        <f t="shared" si="73"/>
        <v>24831</v>
      </c>
      <c r="AJ151" s="60">
        <v>0.19</v>
      </c>
      <c r="AK151" s="55">
        <f t="shared" si="74"/>
        <v>4718</v>
      </c>
      <c r="AL151" s="61">
        <f t="shared" si="75"/>
        <v>29549</v>
      </c>
    </row>
    <row r="152" spans="2:38">
      <c r="B152" s="11" t="s">
        <v>1033</v>
      </c>
      <c r="C152" s="11"/>
      <c r="D152" s="11" t="s">
        <v>1192</v>
      </c>
      <c r="E152" s="21" t="s">
        <v>741</v>
      </c>
      <c r="F152" s="12">
        <v>75630.252100840342</v>
      </c>
      <c r="G152" s="13" t="s">
        <v>1205</v>
      </c>
      <c r="H152" s="27">
        <v>14369.747899159665</v>
      </c>
      <c r="I152" s="14">
        <f t="shared" si="62"/>
        <v>90000</v>
      </c>
      <c r="J152" s="28">
        <v>243697</v>
      </c>
      <c r="K152" s="29">
        <v>0.19</v>
      </c>
      <c r="L152" s="28">
        <f t="shared" si="63"/>
        <v>46302</v>
      </c>
      <c r="M152" s="30">
        <f t="shared" si="64"/>
        <v>289999</v>
      </c>
      <c r="N152" s="28">
        <v>33600</v>
      </c>
      <c r="O152" s="29">
        <v>0.19</v>
      </c>
      <c r="P152" s="28">
        <f t="shared" si="65"/>
        <v>6384</v>
      </c>
      <c r="Q152" s="30">
        <f t="shared" si="66"/>
        <v>39984</v>
      </c>
      <c r="R152" s="38">
        <v>35714.285714285717</v>
      </c>
      <c r="S152" s="13">
        <v>0.19</v>
      </c>
      <c r="T152" s="28">
        <f t="shared" si="67"/>
        <v>6786</v>
      </c>
      <c r="U152" s="30">
        <f t="shared" si="68"/>
        <v>42500</v>
      </c>
      <c r="V152" s="12">
        <v>12669.683257918552</v>
      </c>
      <c r="W152" s="13">
        <v>0.19</v>
      </c>
      <c r="X152" s="28">
        <f t="shared" si="69"/>
        <v>2407</v>
      </c>
      <c r="Y152" s="30">
        <f t="shared" si="70"/>
        <v>15077</v>
      </c>
      <c r="Z152" s="38">
        <v>3523.5</v>
      </c>
      <c r="AA152" s="13">
        <v>0.19</v>
      </c>
      <c r="AB152" s="28">
        <v>826.5</v>
      </c>
      <c r="AC152" s="30">
        <f t="shared" si="71"/>
        <v>4350</v>
      </c>
      <c r="AD152" s="54">
        <f>AVERAGE(Z152,V152,R152,N152,J152,F152)</f>
        <v>67472.453512174092</v>
      </c>
      <c r="AE152" s="54">
        <f>GEOMEAN(Z152,V152,R152,N152,J152,F152)</f>
        <v>31555.701199513787</v>
      </c>
      <c r="AF152" s="54">
        <f>MEDIAN(Z152,V152,R152,N152,J152,F152)</f>
        <v>34657.142857142855</v>
      </c>
      <c r="AG152" s="54">
        <f t="shared" si="72"/>
        <v>13704.109663239333</v>
      </c>
      <c r="AH152" s="55">
        <f>STDEVA(Z152,V152,R152,N152,J152,F152)</f>
        <v>89855.859101462396</v>
      </c>
      <c r="AI152" s="54">
        <f t="shared" si="73"/>
        <v>13704</v>
      </c>
      <c r="AJ152" s="60">
        <v>0.19</v>
      </c>
      <c r="AK152" s="55">
        <f t="shared" si="74"/>
        <v>2604</v>
      </c>
      <c r="AL152" s="61">
        <f t="shared" si="75"/>
        <v>16308</v>
      </c>
    </row>
    <row r="153" spans="2:38" ht="28.8">
      <c r="B153" s="11" t="s">
        <v>1034</v>
      </c>
      <c r="C153" s="11"/>
      <c r="D153" s="11" t="s">
        <v>1192</v>
      </c>
      <c r="E153" s="21" t="s">
        <v>742</v>
      </c>
      <c r="F153" s="12">
        <v>201680.67226890757</v>
      </c>
      <c r="G153" s="13" t="s">
        <v>1205</v>
      </c>
      <c r="H153" s="27">
        <v>38319.327731092439</v>
      </c>
      <c r="I153" s="14">
        <f t="shared" si="62"/>
        <v>240000</v>
      </c>
      <c r="J153" s="28">
        <v>443529</v>
      </c>
      <c r="K153" s="29">
        <v>0.19</v>
      </c>
      <c r="L153" s="28">
        <f t="shared" si="63"/>
        <v>84271</v>
      </c>
      <c r="M153" s="30">
        <f t="shared" si="64"/>
        <v>527800</v>
      </c>
      <c r="N153" s="28">
        <v>0</v>
      </c>
      <c r="O153" s="29">
        <v>0.19</v>
      </c>
      <c r="P153" s="28">
        <f t="shared" si="65"/>
        <v>0</v>
      </c>
      <c r="Q153" s="30">
        <f t="shared" si="66"/>
        <v>0</v>
      </c>
      <c r="R153" s="38">
        <v>377000</v>
      </c>
      <c r="S153" s="13">
        <v>0.19</v>
      </c>
      <c r="T153" s="28">
        <f t="shared" si="67"/>
        <v>71630</v>
      </c>
      <c r="U153" s="30">
        <f t="shared" si="68"/>
        <v>448630</v>
      </c>
      <c r="V153" s="12">
        <v>414350.35552682611</v>
      </c>
      <c r="W153" s="13">
        <v>0.19</v>
      </c>
      <c r="X153" s="28">
        <f t="shared" si="69"/>
        <v>78727</v>
      </c>
      <c r="Y153" s="30">
        <f t="shared" si="70"/>
        <v>493077</v>
      </c>
      <c r="Z153" s="38">
        <v>291600</v>
      </c>
      <c r="AA153" s="13">
        <v>0.19</v>
      </c>
      <c r="AB153" s="28">
        <v>68400</v>
      </c>
      <c r="AC153" s="30">
        <f t="shared" si="71"/>
        <v>360000</v>
      </c>
      <c r="AD153" s="54">
        <f>AVERAGE(Z153,V153,R153,J153,F153)</f>
        <v>345632.00555914675</v>
      </c>
      <c r="AE153" s="54">
        <f>GEOMEAN(Z153,V153,R153,J153,F153)</f>
        <v>332672.2514867768</v>
      </c>
      <c r="AF153" s="54">
        <f>MEDIAN(Z153,V153,R153,J153,F153)</f>
        <v>377000</v>
      </c>
      <c r="AG153" s="54">
        <f>HARMEAN(Z153,V153,R153,J153,F153)</f>
        <v>318303.6899033215</v>
      </c>
      <c r="AH153" s="55">
        <f>STDEVA(Z153,V153,R153,J153,F153)</f>
        <v>98655.243396962265</v>
      </c>
      <c r="AI153" s="54">
        <f t="shared" si="73"/>
        <v>318304</v>
      </c>
      <c r="AJ153" s="60">
        <v>0.19</v>
      </c>
      <c r="AK153" s="55">
        <f t="shared" si="74"/>
        <v>60478</v>
      </c>
      <c r="AL153" s="61">
        <f t="shared" si="75"/>
        <v>378782</v>
      </c>
    </row>
    <row r="154" spans="2:38">
      <c r="B154" s="11" t="s">
        <v>1035</v>
      </c>
      <c r="C154" s="11"/>
      <c r="D154" s="11" t="s">
        <v>1192</v>
      </c>
      <c r="E154" s="21" t="s">
        <v>743</v>
      </c>
      <c r="F154" s="12">
        <v>37815.126050420171</v>
      </c>
      <c r="G154" s="13" t="s">
        <v>1205</v>
      </c>
      <c r="H154" s="27">
        <v>7184.8739495798327</v>
      </c>
      <c r="I154" s="14">
        <f t="shared" si="62"/>
        <v>45000</v>
      </c>
      <c r="J154" s="28">
        <v>28403</v>
      </c>
      <c r="K154" s="29">
        <v>0.19</v>
      </c>
      <c r="L154" s="28">
        <f t="shared" si="63"/>
        <v>5397</v>
      </c>
      <c r="M154" s="30">
        <f t="shared" si="64"/>
        <v>33800</v>
      </c>
      <c r="N154" s="28">
        <v>15466.666666666666</v>
      </c>
      <c r="O154" s="29">
        <v>0.19</v>
      </c>
      <c r="P154" s="28">
        <f t="shared" si="65"/>
        <v>2939</v>
      </c>
      <c r="Q154" s="30">
        <f t="shared" si="66"/>
        <v>18406</v>
      </c>
      <c r="R154" s="38">
        <v>24142.857142857145</v>
      </c>
      <c r="S154" s="13">
        <v>0.19</v>
      </c>
      <c r="T154" s="28">
        <f t="shared" si="67"/>
        <v>4587</v>
      </c>
      <c r="U154" s="30">
        <f t="shared" si="68"/>
        <v>28730</v>
      </c>
      <c r="V154" s="12">
        <v>21848.73949579832</v>
      </c>
      <c r="W154" s="13">
        <v>0.19</v>
      </c>
      <c r="X154" s="28">
        <f t="shared" si="69"/>
        <v>4151</v>
      </c>
      <c r="Y154" s="30">
        <f t="shared" si="70"/>
        <v>26000</v>
      </c>
      <c r="Z154" s="38">
        <v>20655</v>
      </c>
      <c r="AA154" s="13">
        <v>0.19</v>
      </c>
      <c r="AB154" s="28">
        <v>4845</v>
      </c>
      <c r="AC154" s="30">
        <f t="shared" si="71"/>
        <v>25500</v>
      </c>
      <c r="AD154" s="54">
        <f t="shared" ref="AD154:AD165" si="77">AVERAGE(Z154,V154,R154,N154,J154,F154)</f>
        <v>24721.898225957051</v>
      </c>
      <c r="AE154" s="54">
        <f t="shared" ref="AE154:AE165" si="78">GEOMEAN(Z154,V154,R154,N154,J154,F154)</f>
        <v>23783.61085746943</v>
      </c>
      <c r="AF154" s="54">
        <f t="shared" ref="AF154:AF165" si="79">MEDIAN(Z154,V154,R154,N154,J154,F154)</f>
        <v>22995.798319327732</v>
      </c>
      <c r="AG154" s="54">
        <f t="shared" si="72"/>
        <v>22908.550345035288</v>
      </c>
      <c r="AH154" s="55">
        <f t="shared" ref="AH154:AH165" si="80">STDEVA(Z154,V154,R154,N154,J154,F154)</f>
        <v>7691.1953192613619</v>
      </c>
      <c r="AI154" s="54">
        <f t="shared" si="73"/>
        <v>22909</v>
      </c>
      <c r="AJ154" s="60">
        <v>0.19</v>
      </c>
      <c r="AK154" s="55">
        <f t="shared" si="74"/>
        <v>4353</v>
      </c>
      <c r="AL154" s="61">
        <f t="shared" si="75"/>
        <v>27262</v>
      </c>
    </row>
    <row r="155" spans="2:38">
      <c r="B155" s="11" t="s">
        <v>1036</v>
      </c>
      <c r="C155" s="11"/>
      <c r="D155" s="11" t="s">
        <v>1192</v>
      </c>
      <c r="E155" s="21" t="s">
        <v>744</v>
      </c>
      <c r="F155" s="12">
        <v>50420.168067226892</v>
      </c>
      <c r="G155" s="13" t="s">
        <v>1205</v>
      </c>
      <c r="H155" s="27">
        <v>9579.8319327731097</v>
      </c>
      <c r="I155" s="14">
        <f t="shared" si="62"/>
        <v>60000</v>
      </c>
      <c r="J155" s="28">
        <v>27059</v>
      </c>
      <c r="K155" s="29">
        <v>0.19</v>
      </c>
      <c r="L155" s="28">
        <f t="shared" si="63"/>
        <v>5141</v>
      </c>
      <c r="M155" s="30">
        <f t="shared" si="64"/>
        <v>32200</v>
      </c>
      <c r="N155" s="28">
        <v>15466.666666666666</v>
      </c>
      <c r="O155" s="29">
        <v>0.19</v>
      </c>
      <c r="P155" s="28">
        <f t="shared" si="65"/>
        <v>2939</v>
      </c>
      <c r="Q155" s="30">
        <f t="shared" si="66"/>
        <v>18406</v>
      </c>
      <c r="R155" s="38">
        <v>24142.857142857145</v>
      </c>
      <c r="S155" s="13">
        <v>0.19</v>
      </c>
      <c r="T155" s="28">
        <f t="shared" si="67"/>
        <v>4587</v>
      </c>
      <c r="U155" s="30">
        <f t="shared" si="68"/>
        <v>28730</v>
      </c>
      <c r="V155" s="12">
        <v>20814.479638009052</v>
      </c>
      <c r="W155" s="13">
        <v>0.19</v>
      </c>
      <c r="X155" s="28">
        <f t="shared" si="69"/>
        <v>3955</v>
      </c>
      <c r="Y155" s="30">
        <f t="shared" si="70"/>
        <v>24769</v>
      </c>
      <c r="Z155" s="38">
        <v>20655</v>
      </c>
      <c r="AA155" s="13">
        <v>0.19</v>
      </c>
      <c r="AB155" s="28">
        <v>4845</v>
      </c>
      <c r="AC155" s="30">
        <f t="shared" si="71"/>
        <v>25500</v>
      </c>
      <c r="AD155" s="54">
        <f t="shared" si="77"/>
        <v>26426.36191912663</v>
      </c>
      <c r="AE155" s="54">
        <f t="shared" si="78"/>
        <v>24551.726069048866</v>
      </c>
      <c r="AF155" s="54">
        <f t="shared" si="79"/>
        <v>22478.6683904331</v>
      </c>
      <c r="AG155" s="54">
        <f t="shared" si="72"/>
        <v>23137.185605849187</v>
      </c>
      <c r="AH155" s="55">
        <f t="shared" si="80"/>
        <v>12379.290122157165</v>
      </c>
      <c r="AI155" s="54">
        <f t="shared" si="73"/>
        <v>23137</v>
      </c>
      <c r="AJ155" s="60">
        <v>0.19</v>
      </c>
      <c r="AK155" s="55">
        <f t="shared" si="74"/>
        <v>4396</v>
      </c>
      <c r="AL155" s="61">
        <f t="shared" si="75"/>
        <v>27533</v>
      </c>
    </row>
    <row r="156" spans="2:38">
      <c r="B156" s="11" t="s">
        <v>1037</v>
      </c>
      <c r="C156" s="11"/>
      <c r="D156" s="11" t="s">
        <v>1192</v>
      </c>
      <c r="E156" s="21" t="s">
        <v>745</v>
      </c>
      <c r="F156" s="12">
        <v>63025.210084033613</v>
      </c>
      <c r="G156" s="13" t="s">
        <v>1205</v>
      </c>
      <c r="H156" s="27">
        <v>11974.789915966387</v>
      </c>
      <c r="I156" s="14">
        <f t="shared" si="62"/>
        <v>75000</v>
      </c>
      <c r="J156" s="28">
        <v>41849</v>
      </c>
      <c r="K156" s="29">
        <v>0.19</v>
      </c>
      <c r="L156" s="28">
        <f t="shared" si="63"/>
        <v>7951</v>
      </c>
      <c r="M156" s="30">
        <f t="shared" si="64"/>
        <v>49800</v>
      </c>
      <c r="N156" s="28">
        <v>22133.333333333332</v>
      </c>
      <c r="O156" s="29">
        <v>0.19</v>
      </c>
      <c r="P156" s="28">
        <f t="shared" si="65"/>
        <v>4205</v>
      </c>
      <c r="Q156" s="30">
        <f t="shared" si="66"/>
        <v>26338</v>
      </c>
      <c r="R156" s="38">
        <v>35571.428571428572</v>
      </c>
      <c r="S156" s="13">
        <v>0.19</v>
      </c>
      <c r="T156" s="28">
        <f t="shared" si="67"/>
        <v>6759</v>
      </c>
      <c r="U156" s="30">
        <f t="shared" si="68"/>
        <v>42330</v>
      </c>
      <c r="V156" s="12">
        <v>32191.338073691015</v>
      </c>
      <c r="W156" s="13">
        <v>0.19</v>
      </c>
      <c r="X156" s="28">
        <f t="shared" si="69"/>
        <v>6116</v>
      </c>
      <c r="Y156" s="30">
        <f t="shared" si="70"/>
        <v>38307</v>
      </c>
      <c r="Z156" s="38">
        <v>30253.5</v>
      </c>
      <c r="AA156" s="13">
        <v>0.19</v>
      </c>
      <c r="AB156" s="28">
        <v>7096.5</v>
      </c>
      <c r="AC156" s="30">
        <f t="shared" si="71"/>
        <v>37350</v>
      </c>
      <c r="AD156" s="54">
        <f t="shared" si="77"/>
        <v>37503.968343747751</v>
      </c>
      <c r="AE156" s="54">
        <f t="shared" si="78"/>
        <v>35561.250858349791</v>
      </c>
      <c r="AF156" s="54">
        <f t="shared" si="79"/>
        <v>33881.383322559792</v>
      </c>
      <c r="AG156" s="54">
        <f t="shared" si="72"/>
        <v>33865.09877215841</v>
      </c>
      <c r="AH156" s="55">
        <f t="shared" si="80"/>
        <v>14078.334718601702</v>
      </c>
      <c r="AI156" s="54">
        <f t="shared" si="73"/>
        <v>33865</v>
      </c>
      <c r="AJ156" s="60">
        <v>0.19</v>
      </c>
      <c r="AK156" s="55">
        <f t="shared" si="74"/>
        <v>6434</v>
      </c>
      <c r="AL156" s="61">
        <f t="shared" si="75"/>
        <v>40299</v>
      </c>
    </row>
    <row r="157" spans="2:38">
      <c r="B157" s="11" t="s">
        <v>1038</v>
      </c>
      <c r="C157" s="11"/>
      <c r="D157" s="11" t="s">
        <v>1192</v>
      </c>
      <c r="E157" s="21" t="s">
        <v>746</v>
      </c>
      <c r="F157" s="12">
        <v>37815.126050420171</v>
      </c>
      <c r="G157" s="13" t="s">
        <v>1205</v>
      </c>
      <c r="H157" s="27">
        <v>7184.8739495798327</v>
      </c>
      <c r="I157" s="14">
        <f t="shared" si="62"/>
        <v>45000</v>
      </c>
      <c r="J157" s="28">
        <v>118716</v>
      </c>
      <c r="K157" s="29">
        <v>0.19</v>
      </c>
      <c r="L157" s="28">
        <f t="shared" si="63"/>
        <v>22556</v>
      </c>
      <c r="M157" s="30">
        <f t="shared" si="64"/>
        <v>141272</v>
      </c>
      <c r="N157" s="28">
        <v>53600</v>
      </c>
      <c r="O157" s="29">
        <v>0.19</v>
      </c>
      <c r="P157" s="28">
        <f t="shared" si="65"/>
        <v>10184</v>
      </c>
      <c r="Q157" s="30">
        <f t="shared" si="66"/>
        <v>63784</v>
      </c>
      <c r="R157" s="38">
        <v>71285.71428571429</v>
      </c>
      <c r="S157" s="13">
        <v>0.19</v>
      </c>
      <c r="T157" s="28">
        <f t="shared" si="67"/>
        <v>13544</v>
      </c>
      <c r="U157" s="30">
        <f t="shared" si="68"/>
        <v>84830</v>
      </c>
      <c r="V157" s="12">
        <v>64511.958629605688</v>
      </c>
      <c r="W157" s="13">
        <v>0.19</v>
      </c>
      <c r="X157" s="28">
        <f t="shared" si="69"/>
        <v>12257</v>
      </c>
      <c r="Y157" s="30">
        <f t="shared" si="70"/>
        <v>76769</v>
      </c>
      <c r="Z157" s="38">
        <v>72900</v>
      </c>
      <c r="AA157" s="13">
        <v>0.19</v>
      </c>
      <c r="AB157" s="28">
        <v>17100</v>
      </c>
      <c r="AC157" s="30">
        <f t="shared" si="71"/>
        <v>90000</v>
      </c>
      <c r="AD157" s="54">
        <f t="shared" si="77"/>
        <v>69804.799827623356</v>
      </c>
      <c r="AE157" s="54">
        <f t="shared" si="78"/>
        <v>65733.230496763266</v>
      </c>
      <c r="AF157" s="54">
        <f t="shared" si="79"/>
        <v>67898.836457659985</v>
      </c>
      <c r="AG157" s="54">
        <f t="shared" si="72"/>
        <v>62001.979109755419</v>
      </c>
      <c r="AH157" s="55">
        <f t="shared" si="80"/>
        <v>27269.132028043063</v>
      </c>
      <c r="AI157" s="54">
        <f t="shared" si="73"/>
        <v>62002</v>
      </c>
      <c r="AJ157" s="60">
        <v>0.19</v>
      </c>
      <c r="AK157" s="55">
        <f t="shared" si="74"/>
        <v>11780</v>
      </c>
      <c r="AL157" s="61">
        <f t="shared" si="75"/>
        <v>73782</v>
      </c>
    </row>
    <row r="158" spans="2:38">
      <c r="B158" s="11" t="s">
        <v>1039</v>
      </c>
      <c r="C158" s="11"/>
      <c r="D158" s="11" t="s">
        <v>1192</v>
      </c>
      <c r="E158" s="21" t="s">
        <v>747</v>
      </c>
      <c r="F158" s="12">
        <v>75630.252100840342</v>
      </c>
      <c r="G158" s="13" t="s">
        <v>1205</v>
      </c>
      <c r="H158" s="27">
        <v>14369.747899159665</v>
      </c>
      <c r="I158" s="14">
        <f t="shared" si="62"/>
        <v>90000</v>
      </c>
      <c r="J158" s="28">
        <v>48571</v>
      </c>
      <c r="K158" s="29">
        <v>0.19</v>
      </c>
      <c r="L158" s="28">
        <f t="shared" si="63"/>
        <v>9228</v>
      </c>
      <c r="M158" s="30">
        <f t="shared" si="64"/>
        <v>57799</v>
      </c>
      <c r="N158" s="28">
        <v>22133.333333333332</v>
      </c>
      <c r="O158" s="29">
        <v>0.19</v>
      </c>
      <c r="P158" s="28">
        <f t="shared" si="65"/>
        <v>4205</v>
      </c>
      <c r="Q158" s="30">
        <f t="shared" si="66"/>
        <v>26338</v>
      </c>
      <c r="R158" s="38">
        <v>35571.428571428572</v>
      </c>
      <c r="S158" s="13">
        <v>0.19</v>
      </c>
      <c r="T158" s="28">
        <f t="shared" si="67"/>
        <v>6759</v>
      </c>
      <c r="U158" s="30">
        <f t="shared" si="68"/>
        <v>42330</v>
      </c>
      <c r="V158" s="12">
        <v>25727.213962508078</v>
      </c>
      <c r="W158" s="13">
        <v>0.19</v>
      </c>
      <c r="X158" s="28">
        <f t="shared" si="69"/>
        <v>4888</v>
      </c>
      <c r="Y158" s="30">
        <f t="shared" si="70"/>
        <v>30615</v>
      </c>
      <c r="Z158" s="38">
        <v>23692.5</v>
      </c>
      <c r="AA158" s="13">
        <v>0.19</v>
      </c>
      <c r="AB158" s="28">
        <v>5557.5</v>
      </c>
      <c r="AC158" s="30">
        <f t="shared" si="71"/>
        <v>29250</v>
      </c>
      <c r="AD158" s="54">
        <f t="shared" si="77"/>
        <v>38554.287994685052</v>
      </c>
      <c r="AE158" s="54">
        <f t="shared" si="78"/>
        <v>34756.608771830688</v>
      </c>
      <c r="AF158" s="54">
        <f t="shared" si="79"/>
        <v>30649.321266968327</v>
      </c>
      <c r="AG158" s="54">
        <f t="shared" si="72"/>
        <v>31884.262979132574</v>
      </c>
      <c r="AH158" s="55">
        <f t="shared" si="80"/>
        <v>20682.907951994228</v>
      </c>
      <c r="AI158" s="54">
        <f t="shared" si="73"/>
        <v>31884</v>
      </c>
      <c r="AJ158" s="60">
        <v>0.19</v>
      </c>
      <c r="AK158" s="55">
        <f t="shared" si="74"/>
        <v>6058</v>
      </c>
      <c r="AL158" s="61">
        <f t="shared" si="75"/>
        <v>37942</v>
      </c>
    </row>
    <row r="159" spans="2:38">
      <c r="B159" s="11" t="s">
        <v>1040</v>
      </c>
      <c r="C159" s="11"/>
      <c r="D159" s="11" t="s">
        <v>1192</v>
      </c>
      <c r="E159" s="21" t="s">
        <v>748</v>
      </c>
      <c r="F159" s="12">
        <v>100840.33613445378</v>
      </c>
      <c r="G159" s="13" t="s">
        <v>1205</v>
      </c>
      <c r="H159" s="27">
        <v>19159.663865546219</v>
      </c>
      <c r="I159" s="14">
        <f t="shared" si="62"/>
        <v>120000</v>
      </c>
      <c r="J159" s="28">
        <v>117479</v>
      </c>
      <c r="K159" s="29">
        <v>0.19</v>
      </c>
      <c r="L159" s="28">
        <f t="shared" si="63"/>
        <v>22321</v>
      </c>
      <c r="M159" s="30">
        <f t="shared" si="64"/>
        <v>139800</v>
      </c>
      <c r="N159" s="28">
        <v>30133.333333333332</v>
      </c>
      <c r="O159" s="29">
        <v>0.19</v>
      </c>
      <c r="P159" s="28">
        <f t="shared" si="65"/>
        <v>5725</v>
      </c>
      <c r="Q159" s="30">
        <f t="shared" si="66"/>
        <v>35858</v>
      </c>
      <c r="R159" s="38">
        <v>78571.42857142858</v>
      </c>
      <c r="S159" s="13">
        <v>0.19</v>
      </c>
      <c r="T159" s="28">
        <f t="shared" si="67"/>
        <v>14929</v>
      </c>
      <c r="U159" s="30">
        <f t="shared" si="68"/>
        <v>93500</v>
      </c>
      <c r="V159" s="12">
        <v>90368.455074337428</v>
      </c>
      <c r="W159" s="13">
        <v>0.19</v>
      </c>
      <c r="X159" s="28">
        <f t="shared" si="69"/>
        <v>17170</v>
      </c>
      <c r="Y159" s="30">
        <f t="shared" si="70"/>
        <v>107538</v>
      </c>
      <c r="Z159" s="38">
        <v>66825</v>
      </c>
      <c r="AA159" s="13">
        <v>0.19</v>
      </c>
      <c r="AB159" s="28">
        <v>15675</v>
      </c>
      <c r="AC159" s="30">
        <f t="shared" si="71"/>
        <v>82500</v>
      </c>
      <c r="AD159" s="54">
        <f t="shared" si="77"/>
        <v>80702.92551892552</v>
      </c>
      <c r="AE159" s="54">
        <f t="shared" si="78"/>
        <v>74383.571900375915</v>
      </c>
      <c r="AF159" s="54">
        <f t="shared" si="79"/>
        <v>84469.941822883004</v>
      </c>
      <c r="AG159" s="54">
        <f t="shared" si="72"/>
        <v>66392.092997774103</v>
      </c>
      <c r="AH159" s="55">
        <f t="shared" si="80"/>
        <v>30350.753440023898</v>
      </c>
      <c r="AI159" s="54">
        <f t="shared" si="73"/>
        <v>66392</v>
      </c>
      <c r="AJ159" s="60">
        <v>0.19</v>
      </c>
      <c r="AK159" s="55">
        <f t="shared" si="74"/>
        <v>12614</v>
      </c>
      <c r="AL159" s="61">
        <f t="shared" si="75"/>
        <v>79006</v>
      </c>
    </row>
    <row r="160" spans="2:38">
      <c r="B160" s="11" t="s">
        <v>1041</v>
      </c>
      <c r="C160" s="11"/>
      <c r="D160" s="11" t="s">
        <v>1192</v>
      </c>
      <c r="E160" s="21" t="s">
        <v>749</v>
      </c>
      <c r="F160" s="12">
        <v>25210.084033613446</v>
      </c>
      <c r="G160" s="13" t="s">
        <v>1205</v>
      </c>
      <c r="H160" s="27">
        <v>4789.9159663865548</v>
      </c>
      <c r="I160" s="14">
        <f t="shared" si="62"/>
        <v>30000</v>
      </c>
      <c r="J160" s="28">
        <v>28403</v>
      </c>
      <c r="K160" s="29">
        <v>0.19</v>
      </c>
      <c r="L160" s="28">
        <f t="shared" si="63"/>
        <v>5397</v>
      </c>
      <c r="M160" s="30">
        <f t="shared" si="64"/>
        <v>33800</v>
      </c>
      <c r="N160" s="28">
        <v>6800</v>
      </c>
      <c r="O160" s="29">
        <v>0.19</v>
      </c>
      <c r="P160" s="28">
        <f t="shared" si="65"/>
        <v>1292</v>
      </c>
      <c r="Q160" s="30">
        <f t="shared" si="66"/>
        <v>8092</v>
      </c>
      <c r="R160" s="38">
        <v>6428.5714285714294</v>
      </c>
      <c r="S160" s="13">
        <v>0.19</v>
      </c>
      <c r="T160" s="28">
        <f t="shared" si="67"/>
        <v>1221</v>
      </c>
      <c r="U160" s="30">
        <f t="shared" si="68"/>
        <v>7650</v>
      </c>
      <c r="V160" s="12">
        <v>9696.1861667744015</v>
      </c>
      <c r="W160" s="13">
        <v>0.19</v>
      </c>
      <c r="X160" s="28">
        <f t="shared" si="69"/>
        <v>1842</v>
      </c>
      <c r="Y160" s="30">
        <f t="shared" si="70"/>
        <v>11538</v>
      </c>
      <c r="Z160" s="38">
        <v>50908.5</v>
      </c>
      <c r="AA160" s="13">
        <v>0.19</v>
      </c>
      <c r="AB160" s="28">
        <v>11941.5</v>
      </c>
      <c r="AC160" s="30">
        <f t="shared" si="71"/>
        <v>62850</v>
      </c>
      <c r="AD160" s="54">
        <f t="shared" si="77"/>
        <v>21241.05693815988</v>
      </c>
      <c r="AE160" s="54">
        <f t="shared" si="78"/>
        <v>15781.884353783073</v>
      </c>
      <c r="AF160" s="54">
        <f t="shared" si="79"/>
        <v>17453.135100193926</v>
      </c>
      <c r="AG160" s="54">
        <f t="shared" si="72"/>
        <v>11993.6430639063</v>
      </c>
      <c r="AH160" s="55">
        <f t="shared" si="80"/>
        <v>17369.177734849422</v>
      </c>
      <c r="AI160" s="54">
        <f t="shared" si="73"/>
        <v>11994</v>
      </c>
      <c r="AJ160" s="60">
        <v>0.19</v>
      </c>
      <c r="AK160" s="55">
        <f t="shared" si="74"/>
        <v>2279</v>
      </c>
      <c r="AL160" s="61">
        <f t="shared" si="75"/>
        <v>14273</v>
      </c>
    </row>
    <row r="161" spans="2:38">
      <c r="B161" s="11" t="s">
        <v>1042</v>
      </c>
      <c r="C161" s="11"/>
      <c r="D161" s="11" t="s">
        <v>1192</v>
      </c>
      <c r="E161" s="21" t="s">
        <v>750</v>
      </c>
      <c r="F161" s="12">
        <v>63025.210084033613</v>
      </c>
      <c r="G161" s="13" t="s">
        <v>1205</v>
      </c>
      <c r="H161" s="27">
        <v>11974.789915966387</v>
      </c>
      <c r="I161" s="14">
        <f t="shared" si="62"/>
        <v>75000</v>
      </c>
      <c r="J161" s="28">
        <v>8235</v>
      </c>
      <c r="K161" s="29">
        <v>0.19</v>
      </c>
      <c r="L161" s="28">
        <f t="shared" si="63"/>
        <v>1565</v>
      </c>
      <c r="M161" s="30">
        <f t="shared" si="64"/>
        <v>9800</v>
      </c>
      <c r="N161" s="28">
        <v>6266.666666666667</v>
      </c>
      <c r="O161" s="29">
        <v>0.19</v>
      </c>
      <c r="P161" s="28">
        <f t="shared" si="65"/>
        <v>1191</v>
      </c>
      <c r="Q161" s="30">
        <f t="shared" si="66"/>
        <v>7458</v>
      </c>
      <c r="R161" s="38">
        <v>71428.571428571435</v>
      </c>
      <c r="S161" s="13">
        <v>0.19</v>
      </c>
      <c r="T161" s="28">
        <f t="shared" si="67"/>
        <v>13571</v>
      </c>
      <c r="U161" s="30">
        <f t="shared" si="68"/>
        <v>85000</v>
      </c>
      <c r="V161" s="12">
        <v>6334.841628959276</v>
      </c>
      <c r="W161" s="13">
        <v>0.19</v>
      </c>
      <c r="X161" s="28">
        <f t="shared" si="69"/>
        <v>1204</v>
      </c>
      <c r="Y161" s="30">
        <f t="shared" si="70"/>
        <v>7539</v>
      </c>
      <c r="Z161" s="38">
        <v>12028.5</v>
      </c>
      <c r="AA161" s="13">
        <v>0.19</v>
      </c>
      <c r="AB161" s="28">
        <v>2821.5</v>
      </c>
      <c r="AC161" s="30">
        <f t="shared" si="71"/>
        <v>14850</v>
      </c>
      <c r="AD161" s="54">
        <f t="shared" si="77"/>
        <v>27886.464968038501</v>
      </c>
      <c r="AE161" s="54">
        <f t="shared" si="78"/>
        <v>16143.794345391601</v>
      </c>
      <c r="AF161" s="54">
        <f t="shared" si="79"/>
        <v>10131.75</v>
      </c>
      <c r="AG161" s="54">
        <f t="shared" si="72"/>
        <v>10872.183374418082</v>
      </c>
      <c r="AH161" s="55">
        <f t="shared" si="80"/>
        <v>30660.038221784329</v>
      </c>
      <c r="AI161" s="54">
        <f t="shared" si="73"/>
        <v>10872</v>
      </c>
      <c r="AJ161" s="60">
        <v>0.19</v>
      </c>
      <c r="AK161" s="55">
        <f t="shared" si="74"/>
        <v>2066</v>
      </c>
      <c r="AL161" s="61">
        <f t="shared" si="75"/>
        <v>12938</v>
      </c>
    </row>
    <row r="162" spans="2:38" ht="28.8">
      <c r="B162" s="11" t="s">
        <v>1043</v>
      </c>
      <c r="C162" s="11"/>
      <c r="D162" s="11" t="s">
        <v>1192</v>
      </c>
      <c r="E162" s="21" t="s">
        <v>751</v>
      </c>
      <c r="F162" s="12">
        <v>37815.126050420171</v>
      </c>
      <c r="G162" s="13" t="s">
        <v>1205</v>
      </c>
      <c r="H162" s="27">
        <v>7184.8739495798327</v>
      </c>
      <c r="I162" s="14">
        <f t="shared" si="62"/>
        <v>45000</v>
      </c>
      <c r="J162" s="28">
        <v>1477</v>
      </c>
      <c r="K162" s="29">
        <v>0.19</v>
      </c>
      <c r="L162" s="28">
        <f t="shared" si="63"/>
        <v>281</v>
      </c>
      <c r="M162" s="30">
        <f t="shared" si="64"/>
        <v>1758</v>
      </c>
      <c r="N162" s="28">
        <v>1013.3333333333334</v>
      </c>
      <c r="O162" s="29">
        <v>0.19</v>
      </c>
      <c r="P162" s="28">
        <f t="shared" si="65"/>
        <v>193</v>
      </c>
      <c r="Q162" s="30">
        <f t="shared" si="66"/>
        <v>1206</v>
      </c>
      <c r="R162" s="38">
        <v>2142.8571428571431</v>
      </c>
      <c r="S162" s="13">
        <v>0.19</v>
      </c>
      <c r="T162" s="28">
        <f t="shared" si="67"/>
        <v>407</v>
      </c>
      <c r="U162" s="30">
        <f t="shared" si="68"/>
        <v>2550</v>
      </c>
      <c r="V162" s="12">
        <v>113639.30187459599</v>
      </c>
      <c r="W162" s="13">
        <v>0.19</v>
      </c>
      <c r="X162" s="28">
        <f t="shared" si="69"/>
        <v>21591</v>
      </c>
      <c r="Y162" s="30">
        <f t="shared" si="70"/>
        <v>135230</v>
      </c>
      <c r="Z162" s="38">
        <v>108135</v>
      </c>
      <c r="AA162" s="13">
        <v>0.19</v>
      </c>
      <c r="AB162" s="28">
        <v>25365</v>
      </c>
      <c r="AC162" s="30">
        <f t="shared" si="71"/>
        <v>133500</v>
      </c>
      <c r="AD162" s="54">
        <f t="shared" si="77"/>
        <v>44037.10306686777</v>
      </c>
      <c r="AE162" s="54">
        <f t="shared" si="78"/>
        <v>10687.621694981359</v>
      </c>
      <c r="AF162" s="54">
        <f t="shared" si="79"/>
        <v>19978.991596638654</v>
      </c>
      <c r="AG162" s="54">
        <f t="shared" si="72"/>
        <v>2758.5588486117767</v>
      </c>
      <c r="AH162" s="55">
        <f t="shared" si="80"/>
        <v>53682.87332995925</v>
      </c>
      <c r="AI162" s="54">
        <f t="shared" si="73"/>
        <v>2759</v>
      </c>
      <c r="AJ162" s="60">
        <v>0.19</v>
      </c>
      <c r="AK162" s="55">
        <f t="shared" si="74"/>
        <v>524</v>
      </c>
      <c r="AL162" s="61">
        <f t="shared" si="75"/>
        <v>3283</v>
      </c>
    </row>
    <row r="163" spans="2:38">
      <c r="B163" s="11" t="s">
        <v>1044</v>
      </c>
      <c r="C163" s="11"/>
      <c r="D163" s="11" t="s">
        <v>1192</v>
      </c>
      <c r="E163" s="21" t="s">
        <v>752</v>
      </c>
      <c r="F163" s="12">
        <v>25210.084033613446</v>
      </c>
      <c r="G163" s="13" t="s">
        <v>1205</v>
      </c>
      <c r="H163" s="27">
        <v>4789.9159663865548</v>
      </c>
      <c r="I163" s="14">
        <f t="shared" si="62"/>
        <v>30000</v>
      </c>
      <c r="J163" s="28">
        <v>637</v>
      </c>
      <c r="K163" s="29">
        <v>0.19</v>
      </c>
      <c r="L163" s="28">
        <f t="shared" si="63"/>
        <v>121</v>
      </c>
      <c r="M163" s="30">
        <f t="shared" si="64"/>
        <v>758</v>
      </c>
      <c r="N163" s="28">
        <v>800</v>
      </c>
      <c r="O163" s="29">
        <v>0.19</v>
      </c>
      <c r="P163" s="28">
        <f t="shared" si="65"/>
        <v>152</v>
      </c>
      <c r="Q163" s="30">
        <f t="shared" si="66"/>
        <v>952</v>
      </c>
      <c r="R163" s="38">
        <v>542.85714285714289</v>
      </c>
      <c r="S163" s="13">
        <v>0.19</v>
      </c>
      <c r="T163" s="28">
        <f t="shared" si="67"/>
        <v>103</v>
      </c>
      <c r="U163" s="30">
        <f t="shared" si="68"/>
        <v>646</v>
      </c>
      <c r="V163" s="12">
        <v>48998.060762766647</v>
      </c>
      <c r="W163" s="13">
        <v>0.19</v>
      </c>
      <c r="X163" s="28">
        <f t="shared" si="69"/>
        <v>9310</v>
      </c>
      <c r="Y163" s="30">
        <f t="shared" si="70"/>
        <v>58308</v>
      </c>
      <c r="Z163" s="38">
        <v>106798.5</v>
      </c>
      <c r="AA163" s="13">
        <v>0.19</v>
      </c>
      <c r="AB163" s="28">
        <v>25051.5</v>
      </c>
      <c r="AC163" s="30">
        <f t="shared" si="71"/>
        <v>131850</v>
      </c>
      <c r="AD163" s="54">
        <f t="shared" si="77"/>
        <v>30497.750323206201</v>
      </c>
      <c r="AE163" s="54">
        <f t="shared" si="78"/>
        <v>5759.3333874913242</v>
      </c>
      <c r="AF163" s="54">
        <f t="shared" si="79"/>
        <v>13005.042016806723</v>
      </c>
      <c r="AG163" s="54">
        <f t="shared" si="72"/>
        <v>1268.1227847483372</v>
      </c>
      <c r="AH163" s="55">
        <f t="shared" si="80"/>
        <v>42102.11802739009</v>
      </c>
      <c r="AI163" s="54">
        <f t="shared" si="73"/>
        <v>1268</v>
      </c>
      <c r="AJ163" s="60">
        <v>0.19</v>
      </c>
      <c r="AK163" s="55">
        <f t="shared" si="74"/>
        <v>241</v>
      </c>
      <c r="AL163" s="61">
        <f t="shared" si="75"/>
        <v>1509</v>
      </c>
    </row>
    <row r="164" spans="2:38">
      <c r="B164" s="11" t="s">
        <v>1045</v>
      </c>
      <c r="C164" s="11"/>
      <c r="D164" s="11" t="s">
        <v>1192</v>
      </c>
      <c r="E164" s="21" t="s">
        <v>753</v>
      </c>
      <c r="F164" s="12">
        <v>30252.100840336137</v>
      </c>
      <c r="G164" s="13" t="s">
        <v>1205</v>
      </c>
      <c r="H164" s="27">
        <v>5747.8991596638662</v>
      </c>
      <c r="I164" s="14">
        <f t="shared" si="62"/>
        <v>36000</v>
      </c>
      <c r="J164" s="28">
        <v>1455</v>
      </c>
      <c r="K164" s="29">
        <v>0.19</v>
      </c>
      <c r="L164" s="28">
        <f t="shared" si="63"/>
        <v>276</v>
      </c>
      <c r="M164" s="30">
        <f t="shared" si="64"/>
        <v>1731</v>
      </c>
      <c r="N164" s="28">
        <v>1013.3333333333334</v>
      </c>
      <c r="O164" s="29">
        <v>0.19</v>
      </c>
      <c r="P164" s="28">
        <f t="shared" si="65"/>
        <v>193</v>
      </c>
      <c r="Q164" s="30">
        <f t="shared" si="66"/>
        <v>1206</v>
      </c>
      <c r="R164" s="38">
        <v>1238.0952380952381</v>
      </c>
      <c r="S164" s="13">
        <v>0.19</v>
      </c>
      <c r="T164" s="28">
        <f t="shared" si="67"/>
        <v>235</v>
      </c>
      <c r="U164" s="30">
        <f t="shared" si="68"/>
        <v>1473</v>
      </c>
      <c r="V164" s="12">
        <v>1124.7575953458306</v>
      </c>
      <c r="W164" s="13">
        <v>0.19</v>
      </c>
      <c r="X164" s="28">
        <f t="shared" si="69"/>
        <v>214</v>
      </c>
      <c r="Y164" s="30">
        <f t="shared" si="70"/>
        <v>1339</v>
      </c>
      <c r="Z164" s="38">
        <v>60.75</v>
      </c>
      <c r="AA164" s="13">
        <v>0.19</v>
      </c>
      <c r="AB164" s="28">
        <v>14.25</v>
      </c>
      <c r="AC164" s="30">
        <f t="shared" si="71"/>
        <v>75</v>
      </c>
      <c r="AD164" s="54">
        <f t="shared" si="77"/>
        <v>5857.3395011850907</v>
      </c>
      <c r="AE164" s="54">
        <f t="shared" si="78"/>
        <v>1247.7330780611935</v>
      </c>
      <c r="AF164" s="54">
        <f t="shared" si="79"/>
        <v>1181.4264167205342</v>
      </c>
      <c r="AG164" s="54">
        <f t="shared" si="72"/>
        <v>302.04087506900407</v>
      </c>
      <c r="AH164" s="55">
        <f t="shared" si="80"/>
        <v>11960.640188006944</v>
      </c>
      <c r="AI164" s="54">
        <f t="shared" si="73"/>
        <v>302</v>
      </c>
      <c r="AJ164" s="60">
        <v>0.19</v>
      </c>
      <c r="AK164" s="55">
        <f t="shared" si="74"/>
        <v>57</v>
      </c>
      <c r="AL164" s="61">
        <f t="shared" si="75"/>
        <v>359</v>
      </c>
    </row>
    <row r="165" spans="2:38">
      <c r="B165" s="11" t="s">
        <v>1046</v>
      </c>
      <c r="C165" s="11"/>
      <c r="D165" s="11" t="s">
        <v>1192</v>
      </c>
      <c r="E165" s="21" t="s">
        <v>754</v>
      </c>
      <c r="F165" s="12">
        <v>25210.084033613446</v>
      </c>
      <c r="G165" s="13" t="s">
        <v>1205</v>
      </c>
      <c r="H165" s="27">
        <v>4789.9159663865548</v>
      </c>
      <c r="I165" s="14">
        <f t="shared" si="62"/>
        <v>30000</v>
      </c>
      <c r="J165" s="28">
        <v>126</v>
      </c>
      <c r="K165" s="29">
        <v>0.19</v>
      </c>
      <c r="L165" s="28">
        <f t="shared" si="63"/>
        <v>24</v>
      </c>
      <c r="M165" s="30">
        <f t="shared" si="64"/>
        <v>150</v>
      </c>
      <c r="N165" s="28">
        <v>800</v>
      </c>
      <c r="O165" s="29">
        <v>0.19</v>
      </c>
      <c r="P165" s="28">
        <f t="shared" si="65"/>
        <v>152</v>
      </c>
      <c r="Q165" s="30">
        <f t="shared" si="66"/>
        <v>952</v>
      </c>
      <c r="R165" s="38">
        <v>71.428571428571431</v>
      </c>
      <c r="S165" s="13">
        <v>0.19</v>
      </c>
      <c r="T165" s="28">
        <f t="shared" si="67"/>
        <v>14</v>
      </c>
      <c r="U165" s="30">
        <f t="shared" si="68"/>
        <v>85</v>
      </c>
      <c r="V165" s="12">
        <v>155.13897866839045</v>
      </c>
      <c r="W165" s="13">
        <v>0.19</v>
      </c>
      <c r="X165" s="28">
        <f t="shared" si="69"/>
        <v>29</v>
      </c>
      <c r="Y165" s="30">
        <f t="shared" si="70"/>
        <v>184</v>
      </c>
      <c r="Z165" s="38">
        <v>60.75</v>
      </c>
      <c r="AA165" s="13">
        <v>0.19</v>
      </c>
      <c r="AB165" s="28">
        <v>14.25</v>
      </c>
      <c r="AC165" s="30">
        <f t="shared" si="71"/>
        <v>75</v>
      </c>
      <c r="AD165" s="54">
        <f t="shared" si="77"/>
        <v>4403.9002639517348</v>
      </c>
      <c r="AE165" s="54">
        <f t="shared" si="78"/>
        <v>345.82973615846288</v>
      </c>
      <c r="AF165" s="54">
        <f t="shared" si="79"/>
        <v>140.56948933419523</v>
      </c>
      <c r="AG165" s="54">
        <f t="shared" si="72"/>
        <v>130.05898766383621</v>
      </c>
      <c r="AH165" s="55">
        <f t="shared" si="80"/>
        <v>10196.774475086377</v>
      </c>
      <c r="AI165" s="54">
        <f t="shared" si="73"/>
        <v>130</v>
      </c>
      <c r="AJ165" s="60">
        <v>0.19</v>
      </c>
      <c r="AK165" s="55">
        <f t="shared" si="74"/>
        <v>25</v>
      </c>
      <c r="AL165" s="61">
        <f t="shared" si="75"/>
        <v>155</v>
      </c>
    </row>
    <row r="166" spans="2:38">
      <c r="B166" s="11" t="s">
        <v>1047</v>
      </c>
      <c r="C166" s="11"/>
      <c r="D166" s="11" t="s">
        <v>1192</v>
      </c>
      <c r="E166" s="21" t="s">
        <v>755</v>
      </c>
      <c r="F166" s="12">
        <v>30252.100840336137</v>
      </c>
      <c r="G166" s="13" t="s">
        <v>1205</v>
      </c>
      <c r="H166" s="27">
        <v>5747.8991596638662</v>
      </c>
      <c r="I166" s="14">
        <f t="shared" si="62"/>
        <v>36000</v>
      </c>
      <c r="J166" s="28">
        <v>1076</v>
      </c>
      <c r="K166" s="29">
        <v>0.19</v>
      </c>
      <c r="L166" s="28">
        <f t="shared" si="63"/>
        <v>204</v>
      </c>
      <c r="M166" s="30">
        <f t="shared" si="64"/>
        <v>1280</v>
      </c>
      <c r="N166" s="28">
        <v>0</v>
      </c>
      <c r="O166" s="29">
        <v>0.19</v>
      </c>
      <c r="P166" s="28">
        <f t="shared" si="65"/>
        <v>0</v>
      </c>
      <c r="Q166" s="30">
        <f t="shared" si="66"/>
        <v>0</v>
      </c>
      <c r="R166" s="38">
        <v>71.428571428571431</v>
      </c>
      <c r="S166" s="13">
        <v>0.19</v>
      </c>
      <c r="T166" s="28">
        <f t="shared" si="67"/>
        <v>14</v>
      </c>
      <c r="U166" s="30">
        <f t="shared" si="68"/>
        <v>85</v>
      </c>
      <c r="V166" s="12">
        <v>193.92372333548806</v>
      </c>
      <c r="W166" s="13">
        <v>0.19</v>
      </c>
      <c r="X166" s="28">
        <f t="shared" si="69"/>
        <v>37</v>
      </c>
      <c r="Y166" s="30">
        <f t="shared" si="70"/>
        <v>231</v>
      </c>
      <c r="Z166" s="38">
        <v>60.75</v>
      </c>
      <c r="AA166" s="13">
        <v>0.19</v>
      </c>
      <c r="AB166" s="28">
        <v>14.25</v>
      </c>
      <c r="AC166" s="30">
        <f t="shared" si="71"/>
        <v>75</v>
      </c>
      <c r="AD166" s="54">
        <f>AVERAGE(Z166,V166,R166,J166,F166)</f>
        <v>6330.8406270200394</v>
      </c>
      <c r="AE166" s="54">
        <f>GEOMEAN(Z166,V166,R166,J166,F166)</f>
        <v>486.9937635448531</v>
      </c>
      <c r="AF166" s="54">
        <f>MEDIAN(Z166,V166,R166,J166,F166)</f>
        <v>193.92372333548806</v>
      </c>
      <c r="AG166" s="54">
        <f>HARMEAN(Z166,V166,R166,J166,F166)</f>
        <v>136.68673048610057</v>
      </c>
      <c r="AH166" s="55">
        <f>STDEVA(Z166,V166,R166,J166,F166)</f>
        <v>13379.051396156769</v>
      </c>
      <c r="AI166" s="54">
        <f t="shared" si="73"/>
        <v>137</v>
      </c>
      <c r="AJ166" s="60">
        <v>0.19</v>
      </c>
      <c r="AK166" s="55">
        <f t="shared" si="74"/>
        <v>26</v>
      </c>
      <c r="AL166" s="61">
        <f t="shared" si="75"/>
        <v>163</v>
      </c>
    </row>
    <row r="167" spans="2:38">
      <c r="B167" s="11" t="s">
        <v>1048</v>
      </c>
      <c r="C167" s="11"/>
      <c r="D167" s="11" t="s">
        <v>1192</v>
      </c>
      <c r="E167" s="21" t="s">
        <v>756</v>
      </c>
      <c r="F167" s="12">
        <v>75630.252100840342</v>
      </c>
      <c r="G167" s="13" t="s">
        <v>1205</v>
      </c>
      <c r="H167" s="27">
        <v>14369.747899159665</v>
      </c>
      <c r="I167" s="14">
        <f t="shared" si="62"/>
        <v>90000</v>
      </c>
      <c r="J167" s="28">
        <v>254524</v>
      </c>
      <c r="K167" s="29">
        <v>0.19</v>
      </c>
      <c r="L167" s="28">
        <f t="shared" si="63"/>
        <v>48360</v>
      </c>
      <c r="M167" s="30">
        <f t="shared" si="64"/>
        <v>302884</v>
      </c>
      <c r="N167" s="28">
        <v>47333.333333333336</v>
      </c>
      <c r="O167" s="29">
        <v>0.19</v>
      </c>
      <c r="P167" s="28">
        <f t="shared" si="65"/>
        <v>8993</v>
      </c>
      <c r="Q167" s="30">
        <f t="shared" si="66"/>
        <v>56326</v>
      </c>
      <c r="R167" s="38">
        <v>216345.71428571429</v>
      </c>
      <c r="S167" s="13">
        <v>0.19</v>
      </c>
      <c r="T167" s="28">
        <f t="shared" si="67"/>
        <v>41106</v>
      </c>
      <c r="U167" s="30">
        <f t="shared" si="68"/>
        <v>257452</v>
      </c>
      <c r="V167" s="12">
        <v>63219.133807369108</v>
      </c>
      <c r="W167" s="13">
        <v>0.19</v>
      </c>
      <c r="X167" s="28">
        <f t="shared" si="69"/>
        <v>12012</v>
      </c>
      <c r="Y167" s="30">
        <f t="shared" si="70"/>
        <v>75231</v>
      </c>
      <c r="Z167" s="38">
        <v>59535</v>
      </c>
      <c r="AA167" s="13">
        <v>0.19</v>
      </c>
      <c r="AB167" s="28">
        <v>13965</v>
      </c>
      <c r="AC167" s="30">
        <f t="shared" si="71"/>
        <v>73500</v>
      </c>
      <c r="AD167" s="54">
        <f>AVERAGE(Z167,V167,R167,N167,J167,F167)</f>
        <v>119431.23892120949</v>
      </c>
      <c r="AE167" s="54">
        <f>GEOMEAN(Z167,V167,R167,N167,J167,F167)</f>
        <v>95146.633992564675</v>
      </c>
      <c r="AF167" s="54">
        <f>MEDIAN(Z167,V167,R167,N167,J167,F167)</f>
        <v>69424.692954104728</v>
      </c>
      <c r="AG167" s="54">
        <f t="shared" si="72"/>
        <v>79454.460292175616</v>
      </c>
      <c r="AH167" s="55">
        <f>STDEVA(Z167,V167,R167,N167,J167,F167)</f>
        <v>91111.430968787798</v>
      </c>
      <c r="AI167" s="54">
        <f t="shared" si="73"/>
        <v>79454</v>
      </c>
      <c r="AJ167" s="60">
        <v>0.19</v>
      </c>
      <c r="AK167" s="55">
        <f t="shared" si="74"/>
        <v>15096</v>
      </c>
      <c r="AL167" s="61">
        <f t="shared" si="75"/>
        <v>94550</v>
      </c>
    </row>
    <row r="168" spans="2:38" ht="28.8">
      <c r="B168" s="11" t="s">
        <v>1049</v>
      </c>
      <c r="C168" s="11"/>
      <c r="D168" s="11" t="s">
        <v>1192</v>
      </c>
      <c r="E168" s="21" t="s">
        <v>757</v>
      </c>
      <c r="F168" s="12">
        <v>63025.210084033613</v>
      </c>
      <c r="G168" s="13" t="s">
        <v>1205</v>
      </c>
      <c r="H168" s="27">
        <v>11974.789915966387</v>
      </c>
      <c r="I168" s="14">
        <f t="shared" si="62"/>
        <v>75000</v>
      </c>
      <c r="J168" s="28">
        <v>95630</v>
      </c>
      <c r="K168" s="29">
        <v>0.19</v>
      </c>
      <c r="L168" s="28">
        <f t="shared" si="63"/>
        <v>18170</v>
      </c>
      <c r="M168" s="30">
        <f t="shared" si="64"/>
        <v>113800</v>
      </c>
      <c r="N168" s="28">
        <v>56666.666666666664</v>
      </c>
      <c r="O168" s="29">
        <v>0.19</v>
      </c>
      <c r="P168" s="28">
        <f t="shared" si="65"/>
        <v>10767</v>
      </c>
      <c r="Q168" s="30">
        <f t="shared" si="66"/>
        <v>67434</v>
      </c>
      <c r="R168" s="38">
        <v>81285.71428571429</v>
      </c>
      <c r="S168" s="13">
        <v>0.19</v>
      </c>
      <c r="T168" s="28">
        <f t="shared" si="67"/>
        <v>15444</v>
      </c>
      <c r="U168" s="30">
        <f t="shared" si="68"/>
        <v>96730</v>
      </c>
      <c r="V168" s="12">
        <v>73561.732385261799</v>
      </c>
      <c r="W168" s="13">
        <v>0.19</v>
      </c>
      <c r="X168" s="28">
        <f t="shared" si="69"/>
        <v>13977</v>
      </c>
      <c r="Y168" s="30">
        <f t="shared" si="70"/>
        <v>87539</v>
      </c>
      <c r="Z168" s="38">
        <v>69255</v>
      </c>
      <c r="AA168" s="13">
        <v>0.19</v>
      </c>
      <c r="AB168" s="28">
        <v>16245</v>
      </c>
      <c r="AC168" s="30">
        <f t="shared" si="71"/>
        <v>85500</v>
      </c>
      <c r="AD168" s="54">
        <f>AVERAGE(Z168,V168,R168,N168,J168,F168)</f>
        <v>73237.387236946059</v>
      </c>
      <c r="AE168" s="54">
        <f>GEOMEAN(Z168,V168,R168,N168,J168,F168)</f>
        <v>72181.44503001048</v>
      </c>
      <c r="AF168" s="54">
        <f>MEDIAN(Z168,V168,R168,N168,J168,F168)</f>
        <v>71408.3661926309</v>
      </c>
      <c r="AG168" s="54">
        <f t="shared" si="72"/>
        <v>71168.978316195877</v>
      </c>
      <c r="AH168" s="55">
        <f>STDEVA(Z168,V168,R168,N168,J168,F168)</f>
        <v>13863.957767830931</v>
      </c>
      <c r="AI168" s="54">
        <f t="shared" si="73"/>
        <v>71169</v>
      </c>
      <c r="AJ168" s="60">
        <v>0.19</v>
      </c>
      <c r="AK168" s="55">
        <f t="shared" si="74"/>
        <v>13522</v>
      </c>
      <c r="AL168" s="61">
        <f t="shared" si="75"/>
        <v>84691</v>
      </c>
    </row>
    <row r="169" spans="2:38">
      <c r="B169" s="11" t="s">
        <v>1050</v>
      </c>
      <c r="C169" s="11"/>
      <c r="D169" s="11" t="s">
        <v>1192</v>
      </c>
      <c r="E169" s="21" t="s">
        <v>758</v>
      </c>
      <c r="F169" s="12">
        <v>126050.42016806723</v>
      </c>
      <c r="G169" s="13" t="s">
        <v>1205</v>
      </c>
      <c r="H169" s="27">
        <v>23949.579831932773</v>
      </c>
      <c r="I169" s="14">
        <f t="shared" ref="I169:I180" si="81">ROUND(F169+H169,)</f>
        <v>150000</v>
      </c>
      <c r="J169" s="28">
        <v>347731</v>
      </c>
      <c r="K169" s="29">
        <v>0.19</v>
      </c>
      <c r="L169" s="28">
        <f t="shared" si="63"/>
        <v>66069</v>
      </c>
      <c r="M169" s="30">
        <f t="shared" si="64"/>
        <v>413800</v>
      </c>
      <c r="N169" s="28">
        <v>178000</v>
      </c>
      <c r="O169" s="29">
        <v>0.19</v>
      </c>
      <c r="P169" s="28">
        <f t="shared" si="65"/>
        <v>33820</v>
      </c>
      <c r="Q169" s="30">
        <f t="shared" si="66"/>
        <v>211820</v>
      </c>
      <c r="R169" s="38">
        <v>295571.42857142858</v>
      </c>
      <c r="S169" s="13">
        <v>0.19</v>
      </c>
      <c r="T169" s="28">
        <f t="shared" si="67"/>
        <v>56159</v>
      </c>
      <c r="U169" s="30">
        <f t="shared" si="68"/>
        <v>351730</v>
      </c>
      <c r="V169" s="12">
        <v>267485.45572074986</v>
      </c>
      <c r="W169" s="13">
        <v>0.19</v>
      </c>
      <c r="X169" s="28">
        <f t="shared" si="69"/>
        <v>50822</v>
      </c>
      <c r="Y169" s="30">
        <f t="shared" si="70"/>
        <v>318307</v>
      </c>
      <c r="Z169" s="38">
        <v>251505</v>
      </c>
      <c r="AA169" s="13">
        <v>0.19</v>
      </c>
      <c r="AB169" s="28">
        <v>58995</v>
      </c>
      <c r="AC169" s="30">
        <f t="shared" si="71"/>
        <v>310500</v>
      </c>
      <c r="AD169" s="54">
        <f>AVERAGE(Z169,V169,R169,N169,J169,F169)</f>
        <v>244390.55074337428</v>
      </c>
      <c r="AE169" s="54">
        <f>GEOMEAN(Z169,V169,R169,N169,J169,F169)</f>
        <v>231803.23504882152</v>
      </c>
      <c r="AF169" s="54">
        <f>MEDIAN(Z169,V169,R169,N169,J169,F169)</f>
        <v>259495.22786037493</v>
      </c>
      <c r="AG169" s="54">
        <f t="shared" si="72"/>
        <v>217983.97518357579</v>
      </c>
      <c r="AH169" s="55">
        <f>STDEVA(Z169,V169,R169,N169,J169,F169)</f>
        <v>80367.670694800981</v>
      </c>
      <c r="AI169" s="54">
        <f t="shared" si="73"/>
        <v>217984</v>
      </c>
      <c r="AJ169" s="60">
        <v>0.19</v>
      </c>
      <c r="AK169" s="55">
        <f t="shared" si="74"/>
        <v>41417</v>
      </c>
      <c r="AL169" s="61">
        <f t="shared" si="75"/>
        <v>259401</v>
      </c>
    </row>
    <row r="170" spans="2:38">
      <c r="B170" s="11" t="s">
        <v>1051</v>
      </c>
      <c r="C170" s="11"/>
      <c r="D170" s="11" t="s">
        <v>1192</v>
      </c>
      <c r="E170" s="21" t="s">
        <v>759</v>
      </c>
      <c r="F170" s="12">
        <v>151260.50420168068</v>
      </c>
      <c r="G170" s="13" t="s">
        <v>1205</v>
      </c>
      <c r="H170" s="27">
        <v>28739.495798319331</v>
      </c>
      <c r="I170" s="14">
        <f t="shared" si="81"/>
        <v>180000</v>
      </c>
      <c r="J170" s="28">
        <v>150000</v>
      </c>
      <c r="K170" s="29">
        <v>0.19</v>
      </c>
      <c r="L170" s="28">
        <f t="shared" si="63"/>
        <v>28500</v>
      </c>
      <c r="M170" s="30">
        <f t="shared" si="64"/>
        <v>178500</v>
      </c>
      <c r="N170" s="28">
        <v>0</v>
      </c>
      <c r="O170" s="29">
        <v>0.19</v>
      </c>
      <c r="P170" s="28">
        <f t="shared" si="65"/>
        <v>0</v>
      </c>
      <c r="Q170" s="30">
        <f t="shared" si="66"/>
        <v>0</v>
      </c>
      <c r="R170" s="38">
        <v>128571.42857142858</v>
      </c>
      <c r="S170" s="13">
        <v>0.19</v>
      </c>
      <c r="T170" s="28">
        <f t="shared" si="67"/>
        <v>24429</v>
      </c>
      <c r="U170" s="30">
        <f t="shared" si="68"/>
        <v>153000</v>
      </c>
      <c r="V170" s="12">
        <v>257142.85714285716</v>
      </c>
      <c r="W170" s="13">
        <v>0.19</v>
      </c>
      <c r="X170" s="28">
        <f t="shared" si="69"/>
        <v>48857</v>
      </c>
      <c r="Y170" s="30">
        <f t="shared" si="70"/>
        <v>306000</v>
      </c>
      <c r="Z170" s="38">
        <v>109350</v>
      </c>
      <c r="AA170" s="13">
        <v>0.19</v>
      </c>
      <c r="AB170" s="28">
        <v>25650</v>
      </c>
      <c r="AC170" s="30">
        <f t="shared" si="71"/>
        <v>135000</v>
      </c>
      <c r="AD170" s="54">
        <f>AVERAGE(Z170,V170,R170,J170,F170)</f>
        <v>159264.95798319328</v>
      </c>
      <c r="AE170" s="54">
        <f>GEOMEAN(Z170,V170,R170,J170,F170)</f>
        <v>152331.91612056876</v>
      </c>
      <c r="AF170" s="54">
        <f>MEDIAN(Z170,V170,R170,J170,F170)</f>
        <v>150000</v>
      </c>
      <c r="AG170" s="54">
        <f t="shared" ref="AG170:AG171" si="82">HARMEAN(Z170,V170,R170,J170,F170)</f>
        <v>146673.19441743178</v>
      </c>
      <c r="AH170" s="55">
        <f>STDEVA(Z170,V170,R170,J170,F170)</f>
        <v>57366.343898001032</v>
      </c>
      <c r="AI170" s="54">
        <f t="shared" si="73"/>
        <v>146673</v>
      </c>
      <c r="AJ170" s="60">
        <v>0.19</v>
      </c>
      <c r="AK170" s="55">
        <f t="shared" si="74"/>
        <v>27868</v>
      </c>
      <c r="AL170" s="61">
        <f t="shared" si="75"/>
        <v>174541</v>
      </c>
    </row>
    <row r="171" spans="2:38">
      <c r="B171" s="11" t="s">
        <v>1052</v>
      </c>
      <c r="C171" s="11"/>
      <c r="D171" s="11" t="s">
        <v>1192</v>
      </c>
      <c r="E171" s="21" t="s">
        <v>760</v>
      </c>
      <c r="F171" s="12">
        <v>100840.33613445378</v>
      </c>
      <c r="G171" s="13" t="s">
        <v>1205</v>
      </c>
      <c r="H171" s="27">
        <v>19159.663865546219</v>
      </c>
      <c r="I171" s="14">
        <f t="shared" si="81"/>
        <v>120000</v>
      </c>
      <c r="J171" s="28">
        <v>7983</v>
      </c>
      <c r="K171" s="29">
        <v>0.19</v>
      </c>
      <c r="L171" s="28">
        <f t="shared" si="63"/>
        <v>1517</v>
      </c>
      <c r="M171" s="30">
        <f t="shared" si="64"/>
        <v>9500</v>
      </c>
      <c r="N171" s="28">
        <v>0</v>
      </c>
      <c r="O171" s="29">
        <v>0.19</v>
      </c>
      <c r="P171" s="28">
        <f t="shared" si="65"/>
        <v>0</v>
      </c>
      <c r="Q171" s="30">
        <f t="shared" si="66"/>
        <v>0</v>
      </c>
      <c r="R171" s="38">
        <v>12007.1</v>
      </c>
      <c r="S171" s="13">
        <v>0.19</v>
      </c>
      <c r="T171" s="28">
        <f t="shared" si="67"/>
        <v>2281</v>
      </c>
      <c r="U171" s="30">
        <f t="shared" si="68"/>
        <v>14288</v>
      </c>
      <c r="V171" s="12">
        <v>20555.914673561732</v>
      </c>
      <c r="W171" s="13">
        <v>0.19</v>
      </c>
      <c r="X171" s="28">
        <f t="shared" si="69"/>
        <v>3906</v>
      </c>
      <c r="Y171" s="30">
        <f t="shared" si="70"/>
        <v>24462</v>
      </c>
      <c r="Z171" s="38">
        <v>349920</v>
      </c>
      <c r="AA171" s="13">
        <v>0.19</v>
      </c>
      <c r="AB171" s="28">
        <v>82080</v>
      </c>
      <c r="AC171" s="30">
        <f t="shared" si="71"/>
        <v>432000</v>
      </c>
      <c r="AD171" s="54">
        <f>AVERAGE(Z171,V171,R171,J171,F171)</f>
        <v>98261.270161603097</v>
      </c>
      <c r="AE171" s="54">
        <f>GEOMEAN(Z171,V171,R171,J171,F171)</f>
        <v>37019.352875385048</v>
      </c>
      <c r="AF171" s="54">
        <f>MEDIAN(Z171,V171,R171,J171,F171)</f>
        <v>20555.914673561732</v>
      </c>
      <c r="AG171" s="54">
        <f t="shared" si="82"/>
        <v>18520.404234208756</v>
      </c>
      <c r="AH171" s="55">
        <f>STDEVA(Z171,V171,R171,J171,F171)</f>
        <v>145745.35849412892</v>
      </c>
      <c r="AI171" s="54">
        <f t="shared" si="73"/>
        <v>18520</v>
      </c>
      <c r="AJ171" s="60">
        <v>0.19</v>
      </c>
      <c r="AK171" s="55">
        <f t="shared" si="74"/>
        <v>3519</v>
      </c>
      <c r="AL171" s="61">
        <f t="shared" si="75"/>
        <v>22039</v>
      </c>
    </row>
    <row r="172" spans="2:38">
      <c r="B172" s="11" t="s">
        <v>1053</v>
      </c>
      <c r="C172" s="11"/>
      <c r="D172" s="11" t="s">
        <v>1192</v>
      </c>
      <c r="E172" s="21" t="s">
        <v>761</v>
      </c>
      <c r="F172" s="12">
        <v>25210.084033613446</v>
      </c>
      <c r="G172" s="13" t="s">
        <v>1205</v>
      </c>
      <c r="H172" s="27">
        <v>4789.9159663865548</v>
      </c>
      <c r="I172" s="14">
        <f t="shared" si="81"/>
        <v>30000</v>
      </c>
      <c r="J172" s="28">
        <v>8403</v>
      </c>
      <c r="K172" s="29">
        <v>0.19</v>
      </c>
      <c r="L172" s="28">
        <f t="shared" si="63"/>
        <v>1597</v>
      </c>
      <c r="M172" s="30">
        <f t="shared" si="64"/>
        <v>10000</v>
      </c>
      <c r="N172" s="28">
        <v>5600</v>
      </c>
      <c r="O172" s="29">
        <v>0.19</v>
      </c>
      <c r="P172" s="28">
        <f t="shared" si="65"/>
        <v>1064</v>
      </c>
      <c r="Q172" s="30">
        <f t="shared" si="66"/>
        <v>6664</v>
      </c>
      <c r="R172" s="38">
        <v>7142.8571428571431</v>
      </c>
      <c r="S172" s="13">
        <v>0.19</v>
      </c>
      <c r="T172" s="28">
        <f t="shared" si="67"/>
        <v>1357</v>
      </c>
      <c r="U172" s="30">
        <f t="shared" si="68"/>
        <v>8500</v>
      </c>
      <c r="V172" s="12">
        <v>6464.1241111829349</v>
      </c>
      <c r="W172" s="13">
        <v>0.19</v>
      </c>
      <c r="X172" s="28">
        <f t="shared" si="69"/>
        <v>1228</v>
      </c>
      <c r="Y172" s="30">
        <f t="shared" si="70"/>
        <v>7692</v>
      </c>
      <c r="Z172" s="38">
        <v>6075</v>
      </c>
      <c r="AA172" s="13">
        <v>0.19</v>
      </c>
      <c r="AB172" s="28">
        <v>1425</v>
      </c>
      <c r="AC172" s="30">
        <f t="shared" si="71"/>
        <v>7500</v>
      </c>
      <c r="AD172" s="54">
        <f t="shared" ref="AD172:AD179" si="83">AVERAGE(Z172,V172,R172,N172,J172,F172)</f>
        <v>9815.8442146089201</v>
      </c>
      <c r="AE172" s="54">
        <f t="shared" ref="AE172:AE179" si="84">GEOMEAN(Z172,V172,R172,N172,J172,F172)</f>
        <v>8324.4222775750841</v>
      </c>
      <c r="AF172" s="54">
        <f t="shared" ref="AF172:AF179" si="85">MEDIAN(Z172,V172,R172,N172,J172,F172)</f>
        <v>6803.490627020039</v>
      </c>
      <c r="AG172" s="54">
        <f t="shared" si="72"/>
        <v>7532.4624088519513</v>
      </c>
      <c r="AH172" s="55">
        <f t="shared" ref="AH172:AH179" si="86">STDEVA(Z172,V172,R172,N172,J172,F172)</f>
        <v>7604.2737167604</v>
      </c>
      <c r="AI172" s="54">
        <f t="shared" si="73"/>
        <v>7532</v>
      </c>
      <c r="AJ172" s="60">
        <v>0.19</v>
      </c>
      <c r="AK172" s="55">
        <f t="shared" si="74"/>
        <v>1431</v>
      </c>
      <c r="AL172" s="61">
        <f t="shared" si="75"/>
        <v>8963</v>
      </c>
    </row>
    <row r="173" spans="2:38">
      <c r="B173" s="11" t="s">
        <v>1054</v>
      </c>
      <c r="C173" s="11"/>
      <c r="D173" s="11" t="s">
        <v>1192</v>
      </c>
      <c r="E173" s="21" t="s">
        <v>762</v>
      </c>
      <c r="F173" s="12">
        <v>20168.067226890758</v>
      </c>
      <c r="G173" s="13" t="s">
        <v>1205</v>
      </c>
      <c r="H173" s="27">
        <v>3831.932773109244</v>
      </c>
      <c r="I173" s="14">
        <f t="shared" si="81"/>
        <v>24000</v>
      </c>
      <c r="J173" s="28">
        <v>6555</v>
      </c>
      <c r="K173" s="29">
        <v>0.19</v>
      </c>
      <c r="L173" s="28">
        <f t="shared" si="63"/>
        <v>1245</v>
      </c>
      <c r="M173" s="30">
        <f t="shared" si="64"/>
        <v>7800</v>
      </c>
      <c r="N173" s="28">
        <v>4266.666666666667</v>
      </c>
      <c r="O173" s="29">
        <v>0.19</v>
      </c>
      <c r="P173" s="28">
        <f t="shared" si="65"/>
        <v>811</v>
      </c>
      <c r="Q173" s="30">
        <f t="shared" si="66"/>
        <v>5078</v>
      </c>
      <c r="R173" s="38">
        <v>5571.4285714285716</v>
      </c>
      <c r="S173" s="13">
        <v>0.19</v>
      </c>
      <c r="T173" s="28">
        <f t="shared" si="67"/>
        <v>1059</v>
      </c>
      <c r="U173" s="30">
        <f t="shared" si="68"/>
        <v>6630</v>
      </c>
      <c r="V173" s="12">
        <v>6334.841628959276</v>
      </c>
      <c r="W173" s="13">
        <v>0.19</v>
      </c>
      <c r="X173" s="28">
        <f t="shared" si="69"/>
        <v>1204</v>
      </c>
      <c r="Y173" s="30">
        <f t="shared" si="70"/>
        <v>7539</v>
      </c>
      <c r="Z173" s="38">
        <v>4738.5</v>
      </c>
      <c r="AA173" s="13">
        <v>0.19</v>
      </c>
      <c r="AB173" s="28">
        <v>1111.5</v>
      </c>
      <c r="AC173" s="30">
        <f t="shared" si="71"/>
        <v>5850</v>
      </c>
      <c r="AD173" s="54">
        <f t="shared" si="83"/>
        <v>7939.0840156575459</v>
      </c>
      <c r="AE173" s="54">
        <f t="shared" si="84"/>
        <v>6747.012025316948</v>
      </c>
      <c r="AF173" s="54">
        <f t="shared" si="85"/>
        <v>5953.1351001939238</v>
      </c>
      <c r="AG173" s="54">
        <f t="shared" si="72"/>
        <v>6092.0186932005199</v>
      </c>
      <c r="AH173" s="55">
        <f t="shared" si="86"/>
        <v>6055.9638722063191</v>
      </c>
      <c r="AI173" s="54">
        <f t="shared" si="73"/>
        <v>6092</v>
      </c>
      <c r="AJ173" s="60">
        <v>0.19</v>
      </c>
      <c r="AK173" s="55">
        <f t="shared" si="74"/>
        <v>1157</v>
      </c>
      <c r="AL173" s="61">
        <f t="shared" si="75"/>
        <v>7249</v>
      </c>
    </row>
    <row r="174" spans="2:38">
      <c r="B174" s="11" t="s">
        <v>1055</v>
      </c>
      <c r="C174" s="11"/>
      <c r="D174" s="11" t="s">
        <v>1192</v>
      </c>
      <c r="E174" s="21" t="s">
        <v>763</v>
      </c>
      <c r="F174" s="12">
        <v>63025.210084033613</v>
      </c>
      <c r="G174" s="13" t="s">
        <v>1205</v>
      </c>
      <c r="H174" s="27">
        <v>11974.789915966387</v>
      </c>
      <c r="I174" s="14">
        <f t="shared" si="81"/>
        <v>75000</v>
      </c>
      <c r="J174" s="28">
        <v>16303</v>
      </c>
      <c r="K174" s="29">
        <v>0.19</v>
      </c>
      <c r="L174" s="28">
        <f t="shared" si="63"/>
        <v>3098</v>
      </c>
      <c r="M174" s="30">
        <f t="shared" si="64"/>
        <v>19401</v>
      </c>
      <c r="N174" s="28">
        <v>11333.333333333334</v>
      </c>
      <c r="O174" s="29">
        <v>0.19</v>
      </c>
      <c r="P174" s="28">
        <f t="shared" si="65"/>
        <v>2153</v>
      </c>
      <c r="Q174" s="30">
        <f t="shared" si="66"/>
        <v>13486</v>
      </c>
      <c r="R174" s="38">
        <v>13857.142857142857</v>
      </c>
      <c r="S174" s="13">
        <v>0.19</v>
      </c>
      <c r="T174" s="28">
        <f t="shared" si="67"/>
        <v>2633</v>
      </c>
      <c r="U174" s="30">
        <f t="shared" si="68"/>
        <v>16490</v>
      </c>
      <c r="V174" s="12">
        <v>12540.400775694892</v>
      </c>
      <c r="W174" s="13">
        <v>0.19</v>
      </c>
      <c r="X174" s="28">
        <f t="shared" si="69"/>
        <v>2383</v>
      </c>
      <c r="Y174" s="30">
        <f t="shared" si="70"/>
        <v>14923</v>
      </c>
      <c r="Z174" s="38">
        <v>11785.5</v>
      </c>
      <c r="AA174" s="13">
        <v>0.19</v>
      </c>
      <c r="AB174" s="28">
        <v>2764.5</v>
      </c>
      <c r="AC174" s="30">
        <f t="shared" si="71"/>
        <v>14550</v>
      </c>
      <c r="AD174" s="54">
        <f t="shared" si="83"/>
        <v>21474.097841700783</v>
      </c>
      <c r="AE174" s="54">
        <f t="shared" si="84"/>
        <v>16965.972911635094</v>
      </c>
      <c r="AF174" s="54">
        <f t="shared" si="85"/>
        <v>13198.771816418874</v>
      </c>
      <c r="AG174" s="54">
        <f t="shared" si="72"/>
        <v>14918.039959143267</v>
      </c>
      <c r="AH174" s="55">
        <f t="shared" si="86"/>
        <v>20434.129102654228</v>
      </c>
      <c r="AI174" s="54">
        <f t="shared" si="73"/>
        <v>14918</v>
      </c>
      <c r="AJ174" s="60">
        <v>0.19</v>
      </c>
      <c r="AK174" s="55">
        <f t="shared" si="74"/>
        <v>2834</v>
      </c>
      <c r="AL174" s="61">
        <f t="shared" si="75"/>
        <v>17752</v>
      </c>
    </row>
    <row r="175" spans="2:38">
      <c r="B175" s="11" t="s">
        <v>1056</v>
      </c>
      <c r="C175" s="11"/>
      <c r="D175" s="11" t="s">
        <v>1192</v>
      </c>
      <c r="E175" s="21" t="s">
        <v>764</v>
      </c>
      <c r="F175" s="12">
        <v>126050.42016806723</v>
      </c>
      <c r="G175" s="13" t="s">
        <v>1205</v>
      </c>
      <c r="H175" s="27">
        <v>23949.579831932773</v>
      </c>
      <c r="I175" s="14">
        <f t="shared" si="81"/>
        <v>150000</v>
      </c>
      <c r="J175" s="28">
        <v>1018319</v>
      </c>
      <c r="K175" s="29">
        <v>0.19</v>
      </c>
      <c r="L175" s="28">
        <f t="shared" si="63"/>
        <v>193481</v>
      </c>
      <c r="M175" s="30">
        <f t="shared" si="64"/>
        <v>1211800</v>
      </c>
      <c r="N175" s="28">
        <v>553333.33333333337</v>
      </c>
      <c r="O175" s="29">
        <v>0.19</v>
      </c>
      <c r="P175" s="28">
        <f t="shared" si="65"/>
        <v>105133</v>
      </c>
      <c r="Q175" s="30">
        <f t="shared" si="66"/>
        <v>658466</v>
      </c>
      <c r="R175" s="38">
        <v>865571.42857142852</v>
      </c>
      <c r="S175" s="13">
        <v>0.19</v>
      </c>
      <c r="T175" s="28">
        <f t="shared" si="67"/>
        <v>164459</v>
      </c>
      <c r="U175" s="30">
        <f t="shared" si="68"/>
        <v>1030030</v>
      </c>
      <c r="V175" s="12">
        <v>783322.55979314807</v>
      </c>
      <c r="W175" s="13">
        <v>0.19</v>
      </c>
      <c r="X175" s="28">
        <f t="shared" si="69"/>
        <v>148831</v>
      </c>
      <c r="Y175" s="30">
        <f t="shared" si="70"/>
        <v>932154</v>
      </c>
      <c r="Z175" s="38">
        <v>736290</v>
      </c>
      <c r="AA175" s="13">
        <v>0.19</v>
      </c>
      <c r="AB175" s="28">
        <v>172710</v>
      </c>
      <c r="AC175" s="30">
        <f t="shared" si="71"/>
        <v>909000</v>
      </c>
      <c r="AD175" s="54">
        <f t="shared" si="83"/>
        <v>680481.12364432961</v>
      </c>
      <c r="AE175" s="54">
        <f t="shared" si="84"/>
        <v>573171.47819688276</v>
      </c>
      <c r="AF175" s="54">
        <f t="shared" si="85"/>
        <v>759806.27989657409</v>
      </c>
      <c r="AG175" s="54">
        <f t="shared" si="72"/>
        <v>413432.34056826314</v>
      </c>
      <c r="AH175" s="55">
        <f t="shared" si="86"/>
        <v>311654.87606835266</v>
      </c>
      <c r="AI175" s="54">
        <f t="shared" si="73"/>
        <v>413432</v>
      </c>
      <c r="AJ175" s="60">
        <v>0.19</v>
      </c>
      <c r="AK175" s="55">
        <f t="shared" si="74"/>
        <v>78552</v>
      </c>
      <c r="AL175" s="61">
        <f t="shared" si="75"/>
        <v>491984</v>
      </c>
    </row>
    <row r="176" spans="2:38">
      <c r="B176" s="11" t="s">
        <v>1057</v>
      </c>
      <c r="C176" s="11"/>
      <c r="D176" s="11" t="s">
        <v>1192</v>
      </c>
      <c r="E176" s="21" t="s">
        <v>765</v>
      </c>
      <c r="F176" s="12">
        <v>50420.168067226892</v>
      </c>
      <c r="G176" s="13" t="s">
        <v>1205</v>
      </c>
      <c r="H176" s="27">
        <v>9579.8319327731097</v>
      </c>
      <c r="I176" s="14">
        <f t="shared" si="81"/>
        <v>60000</v>
      </c>
      <c r="J176" s="28">
        <v>722521</v>
      </c>
      <c r="K176" s="29">
        <v>0.19</v>
      </c>
      <c r="L176" s="28">
        <f t="shared" si="63"/>
        <v>137279</v>
      </c>
      <c r="M176" s="30">
        <f t="shared" si="64"/>
        <v>859800</v>
      </c>
      <c r="N176" s="28">
        <v>153600</v>
      </c>
      <c r="O176" s="29">
        <v>0.19</v>
      </c>
      <c r="P176" s="28">
        <f t="shared" si="65"/>
        <v>29184</v>
      </c>
      <c r="Q176" s="30">
        <f t="shared" si="66"/>
        <v>182784</v>
      </c>
      <c r="R176" s="38">
        <v>214285.71428571429</v>
      </c>
      <c r="S176" s="13">
        <v>0.19</v>
      </c>
      <c r="T176" s="28">
        <f t="shared" si="67"/>
        <v>40714</v>
      </c>
      <c r="U176" s="30">
        <f t="shared" si="68"/>
        <v>255000</v>
      </c>
      <c r="V176" s="12">
        <v>214479.63800904978</v>
      </c>
      <c r="W176" s="13">
        <v>0.19</v>
      </c>
      <c r="X176" s="28">
        <f t="shared" si="69"/>
        <v>40751</v>
      </c>
      <c r="Y176" s="30">
        <f t="shared" si="70"/>
        <v>255231</v>
      </c>
      <c r="Z176" s="38">
        <v>196830</v>
      </c>
      <c r="AA176" s="13">
        <v>0.19</v>
      </c>
      <c r="AB176" s="28">
        <v>46170</v>
      </c>
      <c r="AC176" s="30">
        <f t="shared" si="71"/>
        <v>243000</v>
      </c>
      <c r="AD176" s="54">
        <f t="shared" si="83"/>
        <v>258689.42006033182</v>
      </c>
      <c r="AE176" s="54">
        <f t="shared" si="84"/>
        <v>192332.53676422752</v>
      </c>
      <c r="AF176" s="54">
        <f t="shared" si="85"/>
        <v>205557.85714285716</v>
      </c>
      <c r="AG176" s="54">
        <f t="shared" si="72"/>
        <v>142391.20802956325</v>
      </c>
      <c r="AH176" s="55">
        <f t="shared" si="86"/>
        <v>235504.72770178283</v>
      </c>
      <c r="AI176" s="54">
        <f t="shared" si="73"/>
        <v>142391</v>
      </c>
      <c r="AJ176" s="60">
        <v>0.19</v>
      </c>
      <c r="AK176" s="55">
        <f t="shared" si="74"/>
        <v>27054</v>
      </c>
      <c r="AL176" s="61">
        <f t="shared" si="75"/>
        <v>169445</v>
      </c>
    </row>
    <row r="177" spans="2:38">
      <c r="B177" s="11" t="s">
        <v>1058</v>
      </c>
      <c r="C177" s="11"/>
      <c r="D177" s="11" t="s">
        <v>1192</v>
      </c>
      <c r="E177" s="21" t="s">
        <v>766</v>
      </c>
      <c r="F177" s="12">
        <v>25210.084033613446</v>
      </c>
      <c r="G177" s="13" t="s">
        <v>1205</v>
      </c>
      <c r="H177" s="27">
        <v>4789.9159663865548</v>
      </c>
      <c r="I177" s="14">
        <f t="shared" si="81"/>
        <v>30000</v>
      </c>
      <c r="J177" s="28">
        <v>6050</v>
      </c>
      <c r="K177" s="29">
        <v>0.19</v>
      </c>
      <c r="L177" s="28">
        <f t="shared" si="63"/>
        <v>1150</v>
      </c>
      <c r="M177" s="30">
        <f t="shared" si="64"/>
        <v>7200</v>
      </c>
      <c r="N177" s="28">
        <v>3733.3333333333335</v>
      </c>
      <c r="O177" s="29">
        <v>0.19</v>
      </c>
      <c r="P177" s="28">
        <f t="shared" si="65"/>
        <v>709</v>
      </c>
      <c r="Q177" s="30">
        <f t="shared" si="66"/>
        <v>4442</v>
      </c>
      <c r="R177" s="38">
        <v>5142.8571428571422</v>
      </c>
      <c r="S177" s="13">
        <v>0.19</v>
      </c>
      <c r="T177" s="28">
        <f t="shared" si="67"/>
        <v>977</v>
      </c>
      <c r="U177" s="30">
        <f t="shared" si="68"/>
        <v>6120</v>
      </c>
      <c r="V177" s="12">
        <v>4654.1693600517128</v>
      </c>
      <c r="W177" s="13">
        <v>0.19</v>
      </c>
      <c r="X177" s="28">
        <f t="shared" si="69"/>
        <v>884</v>
      </c>
      <c r="Y177" s="30">
        <f t="shared" si="70"/>
        <v>5538</v>
      </c>
      <c r="Z177" s="38">
        <v>97200</v>
      </c>
      <c r="AA177" s="13">
        <v>0.19</v>
      </c>
      <c r="AB177" s="28">
        <v>22800</v>
      </c>
      <c r="AC177" s="30">
        <f t="shared" si="71"/>
        <v>120000</v>
      </c>
      <c r="AD177" s="54">
        <f t="shared" si="83"/>
        <v>23665.073978309272</v>
      </c>
      <c r="AE177" s="54">
        <f t="shared" si="84"/>
        <v>10479.88597499824</v>
      </c>
      <c r="AF177" s="54">
        <f t="shared" si="85"/>
        <v>5596.4285714285706</v>
      </c>
      <c r="AG177" s="54">
        <f t="shared" si="72"/>
        <v>6723.3920213601286</v>
      </c>
      <c r="AH177" s="55">
        <f t="shared" si="86"/>
        <v>36937.310482465851</v>
      </c>
      <c r="AI177" s="54">
        <f t="shared" si="73"/>
        <v>6723</v>
      </c>
      <c r="AJ177" s="60">
        <v>0.19</v>
      </c>
      <c r="AK177" s="55">
        <f t="shared" si="74"/>
        <v>1277</v>
      </c>
      <c r="AL177" s="61">
        <f t="shared" si="75"/>
        <v>8000</v>
      </c>
    </row>
    <row r="178" spans="2:38">
      <c r="B178" s="11" t="s">
        <v>1059</v>
      </c>
      <c r="C178" s="11"/>
      <c r="D178" s="11" t="s">
        <v>1192</v>
      </c>
      <c r="E178" s="21" t="s">
        <v>767</v>
      </c>
      <c r="F178" s="12">
        <v>37815.126050420171</v>
      </c>
      <c r="G178" s="13" t="s">
        <v>1205</v>
      </c>
      <c r="H178" s="27">
        <v>7184.8739495798327</v>
      </c>
      <c r="I178" s="14">
        <f t="shared" si="81"/>
        <v>45000</v>
      </c>
      <c r="J178" s="28">
        <v>15966</v>
      </c>
      <c r="K178" s="29">
        <v>0.19</v>
      </c>
      <c r="L178" s="28">
        <f t="shared" si="63"/>
        <v>3034</v>
      </c>
      <c r="M178" s="30">
        <f t="shared" si="64"/>
        <v>19000</v>
      </c>
      <c r="N178" s="28">
        <v>10400</v>
      </c>
      <c r="O178" s="29">
        <v>0.19</v>
      </c>
      <c r="P178" s="28">
        <f t="shared" si="65"/>
        <v>1976</v>
      </c>
      <c r="Q178" s="30">
        <f t="shared" si="66"/>
        <v>12376</v>
      </c>
      <c r="R178" s="38">
        <v>20383</v>
      </c>
      <c r="S178" s="13">
        <v>0.19</v>
      </c>
      <c r="T178" s="28">
        <f t="shared" si="67"/>
        <v>3873</v>
      </c>
      <c r="U178" s="30">
        <f t="shared" si="68"/>
        <v>24256</v>
      </c>
      <c r="V178" s="12">
        <v>12281.835811247576</v>
      </c>
      <c r="W178" s="13">
        <v>0.19</v>
      </c>
      <c r="X178" s="28">
        <f t="shared" si="69"/>
        <v>2334</v>
      </c>
      <c r="Y178" s="30">
        <f t="shared" si="70"/>
        <v>14616</v>
      </c>
      <c r="Z178" s="38">
        <v>11542.5</v>
      </c>
      <c r="AA178" s="13">
        <v>0.19</v>
      </c>
      <c r="AB178" s="28">
        <v>2707.5</v>
      </c>
      <c r="AC178" s="30">
        <f t="shared" si="71"/>
        <v>14250</v>
      </c>
      <c r="AD178" s="54">
        <f t="shared" si="83"/>
        <v>18064.743643611291</v>
      </c>
      <c r="AE178" s="54">
        <f t="shared" si="84"/>
        <v>16210.175443423164</v>
      </c>
      <c r="AF178" s="54">
        <f t="shared" si="85"/>
        <v>14123.917905623788</v>
      </c>
      <c r="AG178" s="54">
        <f t="shared" si="72"/>
        <v>14912.416615072838</v>
      </c>
      <c r="AH178" s="55">
        <f t="shared" si="86"/>
        <v>10340.083393254063</v>
      </c>
      <c r="AI178" s="54">
        <f t="shared" si="73"/>
        <v>14912</v>
      </c>
      <c r="AJ178" s="60">
        <v>0.19</v>
      </c>
      <c r="AK178" s="55">
        <f t="shared" si="74"/>
        <v>2833</v>
      </c>
      <c r="AL178" s="61">
        <f t="shared" si="75"/>
        <v>17745</v>
      </c>
    </row>
    <row r="179" spans="2:38">
      <c r="B179" s="11" t="s">
        <v>1060</v>
      </c>
      <c r="C179" s="11"/>
      <c r="D179" s="11" t="s">
        <v>1192</v>
      </c>
      <c r="E179" s="21" t="s">
        <v>768</v>
      </c>
      <c r="F179" s="12">
        <v>20168.067226890758</v>
      </c>
      <c r="G179" s="13" t="s">
        <v>1205</v>
      </c>
      <c r="H179" s="27">
        <v>3831.932773109244</v>
      </c>
      <c r="I179" s="14">
        <f t="shared" si="81"/>
        <v>24000</v>
      </c>
      <c r="J179" s="28">
        <v>172</v>
      </c>
      <c r="K179" s="29">
        <v>0.19</v>
      </c>
      <c r="L179" s="28">
        <f t="shared" si="63"/>
        <v>33</v>
      </c>
      <c r="M179" s="30">
        <f t="shared" si="64"/>
        <v>205</v>
      </c>
      <c r="N179" s="28">
        <v>4266.666666666667</v>
      </c>
      <c r="O179" s="29">
        <v>0.19</v>
      </c>
      <c r="P179" s="28">
        <f t="shared" si="65"/>
        <v>811</v>
      </c>
      <c r="Q179" s="30">
        <f t="shared" si="66"/>
        <v>5078</v>
      </c>
      <c r="R179" s="38">
        <v>71.428571428571431</v>
      </c>
      <c r="S179" s="13">
        <v>0.19</v>
      </c>
      <c r="T179" s="28">
        <f t="shared" si="67"/>
        <v>14</v>
      </c>
      <c r="U179" s="30">
        <f t="shared" si="68"/>
        <v>85</v>
      </c>
      <c r="V179" s="12">
        <v>168.0672268907563</v>
      </c>
      <c r="W179" s="13">
        <v>0.19</v>
      </c>
      <c r="X179" s="28">
        <f t="shared" si="69"/>
        <v>32</v>
      </c>
      <c r="Y179" s="30">
        <f t="shared" si="70"/>
        <v>200</v>
      </c>
      <c r="Z179" s="38">
        <v>60.75</v>
      </c>
      <c r="AA179" s="13">
        <v>0.19</v>
      </c>
      <c r="AB179" s="28">
        <v>14.25</v>
      </c>
      <c r="AC179" s="30">
        <f t="shared" si="71"/>
        <v>75</v>
      </c>
      <c r="AD179" s="54">
        <f t="shared" si="83"/>
        <v>4151.1632819794586</v>
      </c>
      <c r="AE179" s="54">
        <f t="shared" si="84"/>
        <v>470.10743571601097</v>
      </c>
      <c r="AF179" s="54">
        <f t="shared" si="85"/>
        <v>170.03361344537814</v>
      </c>
      <c r="AG179" s="54">
        <f t="shared" si="72"/>
        <v>141.14718778914275</v>
      </c>
      <c r="AH179" s="55">
        <f t="shared" si="86"/>
        <v>8020.3374461050425</v>
      </c>
      <c r="AI179" s="54">
        <f t="shared" si="73"/>
        <v>141</v>
      </c>
      <c r="AJ179" s="60">
        <v>0.19</v>
      </c>
      <c r="AK179" s="55">
        <f t="shared" si="74"/>
        <v>27</v>
      </c>
      <c r="AL179" s="61">
        <f t="shared" si="75"/>
        <v>168</v>
      </c>
    </row>
    <row r="180" spans="2:38">
      <c r="B180" s="11" t="s">
        <v>1061</v>
      </c>
      <c r="C180" s="11"/>
      <c r="D180" s="11" t="s">
        <v>1192</v>
      </c>
      <c r="E180" s="21" t="s">
        <v>769</v>
      </c>
      <c r="F180" s="12">
        <v>2016806.7226890756</v>
      </c>
      <c r="G180" s="13" t="s">
        <v>1205</v>
      </c>
      <c r="H180" s="27">
        <v>383193.27731092437</v>
      </c>
      <c r="I180" s="14">
        <f t="shared" si="81"/>
        <v>2400000</v>
      </c>
      <c r="J180" s="28">
        <v>4520840</v>
      </c>
      <c r="K180" s="29">
        <v>0.19</v>
      </c>
      <c r="L180" s="28">
        <f t="shared" si="63"/>
        <v>858960</v>
      </c>
      <c r="M180" s="30">
        <f t="shared" si="64"/>
        <v>5379800</v>
      </c>
      <c r="N180" s="28">
        <v>0</v>
      </c>
      <c r="O180" s="29">
        <v>0.19</v>
      </c>
      <c r="P180" s="28">
        <f t="shared" si="65"/>
        <v>0</v>
      </c>
      <c r="Q180" s="30">
        <f t="shared" si="66"/>
        <v>0</v>
      </c>
      <c r="R180" s="38">
        <v>3571428.5714285714</v>
      </c>
      <c r="S180" s="13">
        <v>0.19</v>
      </c>
      <c r="T180" s="28">
        <f t="shared" si="67"/>
        <v>678571</v>
      </c>
      <c r="U180" s="30">
        <f t="shared" si="68"/>
        <v>4250000</v>
      </c>
      <c r="V180" s="12">
        <v>3744796.3800904974</v>
      </c>
      <c r="W180" s="13">
        <v>0.19</v>
      </c>
      <c r="X180" s="28">
        <f t="shared" si="69"/>
        <v>711511</v>
      </c>
      <c r="Y180" s="30">
        <f t="shared" si="70"/>
        <v>4456307</v>
      </c>
      <c r="Z180" s="38">
        <v>1093500</v>
      </c>
      <c r="AA180" s="13">
        <v>0.19</v>
      </c>
      <c r="AB180" s="28">
        <v>256500</v>
      </c>
      <c r="AC180" s="30">
        <f t="shared" si="71"/>
        <v>1350000</v>
      </c>
      <c r="AD180" s="54">
        <f>AVERAGE(Z180,V180,R180,J180,F180)</f>
        <v>2989474.3348416286</v>
      </c>
      <c r="AE180" s="54">
        <f>GEOMEAN(Z180,V180,R180,J180,F180)</f>
        <v>2660691.2188933133</v>
      </c>
      <c r="AF180" s="54">
        <f>MEDIAN(Z180,V180,R180,J180,F180)</f>
        <v>3571428.5714285714</v>
      </c>
      <c r="AG180" s="54">
        <f>HARMEAN(Z180,V180,R180,J180,F180)</f>
        <v>2295090.7185540749</v>
      </c>
      <c r="AH180" s="55">
        <f>STDEVA(Z180,V180,R180,J180,F180)</f>
        <v>1395982.0815518261</v>
      </c>
      <c r="AI180" s="54">
        <f t="shared" si="73"/>
        <v>2295091</v>
      </c>
      <c r="AJ180" s="60">
        <v>0.19</v>
      </c>
      <c r="AK180" s="55">
        <f t="shared" si="74"/>
        <v>436067</v>
      </c>
      <c r="AL180" s="61">
        <f t="shared" si="75"/>
        <v>2731158</v>
      </c>
    </row>
    <row r="181" spans="2:38">
      <c r="B181" s="11" t="s">
        <v>1062</v>
      </c>
      <c r="C181" s="11"/>
      <c r="D181" s="11" t="s">
        <v>1192</v>
      </c>
      <c r="E181" s="21" t="s">
        <v>770</v>
      </c>
      <c r="F181" s="34" t="e">
        <v>#VALUE!</v>
      </c>
      <c r="G181" s="13" t="s">
        <v>1205</v>
      </c>
      <c r="H181" s="36" t="e">
        <v>#VALUE!</v>
      </c>
      <c r="I181" s="37"/>
      <c r="J181" s="28">
        <v>60000</v>
      </c>
      <c r="K181" s="29">
        <v>0.19</v>
      </c>
      <c r="L181" s="28">
        <f t="shared" si="63"/>
        <v>11400</v>
      </c>
      <c r="M181" s="30">
        <f t="shared" si="64"/>
        <v>71400</v>
      </c>
      <c r="N181" s="28">
        <v>30133.333333333332</v>
      </c>
      <c r="O181" s="29">
        <v>0.19</v>
      </c>
      <c r="P181" s="28">
        <f t="shared" si="65"/>
        <v>5725</v>
      </c>
      <c r="Q181" s="30">
        <f t="shared" si="66"/>
        <v>35858</v>
      </c>
      <c r="R181" s="38">
        <v>41285.714285714283</v>
      </c>
      <c r="S181" s="13">
        <v>0.19</v>
      </c>
      <c r="T181" s="28">
        <f t="shared" si="67"/>
        <v>7844</v>
      </c>
      <c r="U181" s="30">
        <f t="shared" si="68"/>
        <v>49130</v>
      </c>
      <c r="V181" s="12">
        <v>37362.637362637361</v>
      </c>
      <c r="W181" s="13">
        <v>0.19</v>
      </c>
      <c r="X181" s="28">
        <f t="shared" si="69"/>
        <v>7099</v>
      </c>
      <c r="Y181" s="30">
        <f t="shared" si="70"/>
        <v>44462</v>
      </c>
      <c r="Z181" s="38">
        <v>38272.5</v>
      </c>
      <c r="AA181" s="13">
        <v>0.19</v>
      </c>
      <c r="AB181" s="28">
        <v>8977.5</v>
      </c>
      <c r="AC181" s="30">
        <f t="shared" si="71"/>
        <v>47250</v>
      </c>
      <c r="AD181" s="54">
        <f>AVERAGE(Z181,V181,R181,N181,J181)</f>
        <v>41410.836996336999</v>
      </c>
      <c r="AE181" s="54">
        <f>GEOMEAN(Z181,V181,R181,N181,J181)</f>
        <v>40333.370618109759</v>
      </c>
      <c r="AF181" s="54">
        <f>MEDIAN(Z181,V181,R181,N181,J181)</f>
        <v>38272.5</v>
      </c>
      <c r="AG181" s="54">
        <f>HARMEAN(Z181,V181,R181,N181,J181)</f>
        <v>39380.284207684745</v>
      </c>
      <c r="AH181" s="55">
        <f>STDEVA(Z181,V181,R181,N181,J181)</f>
        <v>11169.062238113265</v>
      </c>
      <c r="AI181" s="54">
        <f t="shared" si="73"/>
        <v>39380</v>
      </c>
      <c r="AJ181" s="60">
        <v>0.19</v>
      </c>
      <c r="AK181" s="55">
        <f t="shared" si="74"/>
        <v>7482</v>
      </c>
      <c r="AL181" s="61">
        <f t="shared" si="75"/>
        <v>46862</v>
      </c>
    </row>
    <row r="182" spans="2:38">
      <c r="B182" s="11" t="s">
        <v>1063</v>
      </c>
      <c r="C182" s="11"/>
      <c r="D182" s="11" t="s">
        <v>1192</v>
      </c>
      <c r="E182" s="21" t="s">
        <v>771</v>
      </c>
      <c r="F182" s="12">
        <v>37815.126050420171</v>
      </c>
      <c r="G182" s="13" t="s">
        <v>1205</v>
      </c>
      <c r="H182" s="27">
        <v>7184.8739495798327</v>
      </c>
      <c r="I182" s="14">
        <f t="shared" ref="I182:I245" si="87">ROUND(F182+H182,)</f>
        <v>45000</v>
      </c>
      <c r="J182" s="28">
        <v>41849</v>
      </c>
      <c r="K182" s="29">
        <v>0.19</v>
      </c>
      <c r="L182" s="28">
        <f t="shared" si="63"/>
        <v>7951</v>
      </c>
      <c r="M182" s="30">
        <f t="shared" si="64"/>
        <v>49800</v>
      </c>
      <c r="N182" s="28">
        <v>28266.666666666668</v>
      </c>
      <c r="O182" s="29">
        <v>0.19</v>
      </c>
      <c r="P182" s="28">
        <f t="shared" si="65"/>
        <v>5371</v>
      </c>
      <c r="Q182" s="30">
        <f t="shared" si="66"/>
        <v>33638</v>
      </c>
      <c r="R182" s="38">
        <v>24871.428571428572</v>
      </c>
      <c r="S182" s="13">
        <v>0.19</v>
      </c>
      <c r="T182" s="28">
        <f t="shared" si="67"/>
        <v>4726</v>
      </c>
      <c r="U182" s="30">
        <f t="shared" si="68"/>
        <v>29597</v>
      </c>
      <c r="V182" s="12">
        <v>36069.812540400773</v>
      </c>
      <c r="W182" s="13">
        <v>0.19</v>
      </c>
      <c r="X182" s="28">
        <f t="shared" si="69"/>
        <v>6853</v>
      </c>
      <c r="Y182" s="30">
        <f t="shared" si="70"/>
        <v>42923</v>
      </c>
      <c r="Z182" s="38">
        <v>30253.5</v>
      </c>
      <c r="AA182" s="13">
        <v>0.19</v>
      </c>
      <c r="AB182" s="28">
        <v>7096.5</v>
      </c>
      <c r="AC182" s="30">
        <f t="shared" si="71"/>
        <v>37350</v>
      </c>
      <c r="AD182" s="54">
        <f>AVERAGE(Z182,V182,R182,N182,J182,F182)</f>
        <v>33187.588971486031</v>
      </c>
      <c r="AE182" s="54">
        <f>GEOMEAN(Z182,V182,R182,N182,J182,F182)</f>
        <v>32661.859980565536</v>
      </c>
      <c r="AF182" s="54">
        <f>MEDIAN(Z182,V182,R182,N182,J182,F182)</f>
        <v>33161.656270200387</v>
      </c>
      <c r="AG182" s="54">
        <f t="shared" si="72"/>
        <v>32136.764578931226</v>
      </c>
      <c r="AH182" s="55">
        <f>STDEVA(Z182,V182,R182,N182,J182,F182)</f>
        <v>6429.9958218513484</v>
      </c>
      <c r="AI182" s="54">
        <f t="shared" si="73"/>
        <v>32137</v>
      </c>
      <c r="AJ182" s="60">
        <v>0.19</v>
      </c>
      <c r="AK182" s="55">
        <f t="shared" si="74"/>
        <v>6106</v>
      </c>
      <c r="AL182" s="61">
        <f t="shared" si="75"/>
        <v>38243</v>
      </c>
    </row>
    <row r="183" spans="2:38" ht="28.8">
      <c r="B183" s="11" t="s">
        <v>1064</v>
      </c>
      <c r="C183" s="11"/>
      <c r="D183" s="11" t="s">
        <v>1192</v>
      </c>
      <c r="E183" s="21" t="s">
        <v>772</v>
      </c>
      <c r="F183" s="12">
        <v>50420.168067226892</v>
      </c>
      <c r="G183" s="13" t="s">
        <v>1205</v>
      </c>
      <c r="H183" s="27">
        <v>9579.8319327731097</v>
      </c>
      <c r="I183" s="14">
        <f t="shared" si="87"/>
        <v>60000</v>
      </c>
      <c r="J183" s="28">
        <v>28403</v>
      </c>
      <c r="K183" s="29">
        <v>0.19</v>
      </c>
      <c r="L183" s="28">
        <f t="shared" si="63"/>
        <v>5397</v>
      </c>
      <c r="M183" s="30">
        <f t="shared" si="64"/>
        <v>33800</v>
      </c>
      <c r="N183" s="28">
        <v>16266.666666666666</v>
      </c>
      <c r="O183" s="29">
        <v>0.19</v>
      </c>
      <c r="P183" s="28">
        <f t="shared" si="65"/>
        <v>3091</v>
      </c>
      <c r="Q183" s="30">
        <f t="shared" si="66"/>
        <v>19358</v>
      </c>
      <c r="R183" s="38">
        <v>24142.857142857145</v>
      </c>
      <c r="S183" s="13">
        <v>0.19</v>
      </c>
      <c r="T183" s="28">
        <f t="shared" si="67"/>
        <v>4587</v>
      </c>
      <c r="U183" s="30">
        <f t="shared" si="68"/>
        <v>28730</v>
      </c>
      <c r="V183" s="12">
        <v>21848.73949579832</v>
      </c>
      <c r="W183" s="13">
        <v>0.19</v>
      </c>
      <c r="X183" s="28">
        <f t="shared" si="69"/>
        <v>4151</v>
      </c>
      <c r="Y183" s="30">
        <f t="shared" si="70"/>
        <v>26000</v>
      </c>
      <c r="Z183" s="38">
        <v>20533.5</v>
      </c>
      <c r="AA183" s="13">
        <v>0.19</v>
      </c>
      <c r="AB183" s="28">
        <v>4816.5</v>
      </c>
      <c r="AC183" s="30">
        <f t="shared" si="71"/>
        <v>25350</v>
      </c>
      <c r="AD183" s="54">
        <f>AVERAGE(Z183,V183,R183,N183,J183,F183)</f>
        <v>26935.82189542484</v>
      </c>
      <c r="AE183" s="54">
        <f>GEOMEAN(Z183,V183,R183,N183,J183,F183)</f>
        <v>25137.621571844647</v>
      </c>
      <c r="AF183" s="54">
        <f>MEDIAN(Z183,V183,R183,N183,J183,F183)</f>
        <v>22995.798319327732</v>
      </c>
      <c r="AG183" s="54">
        <f t="shared" si="72"/>
        <v>23771.174473487878</v>
      </c>
      <c r="AH183" s="55">
        <f>STDEVA(Z183,V183,R183,N183,J183,F183)</f>
        <v>12183.322905556</v>
      </c>
      <c r="AI183" s="54">
        <f t="shared" si="73"/>
        <v>23771</v>
      </c>
      <c r="AJ183" s="60">
        <v>0.19</v>
      </c>
      <c r="AK183" s="55">
        <f t="shared" si="74"/>
        <v>4516</v>
      </c>
      <c r="AL183" s="61">
        <f t="shared" si="75"/>
        <v>28287</v>
      </c>
    </row>
    <row r="184" spans="2:38">
      <c r="B184" s="11" t="s">
        <v>1065</v>
      </c>
      <c r="C184" s="11"/>
      <c r="D184" s="11" t="s">
        <v>1192</v>
      </c>
      <c r="E184" s="21" t="s">
        <v>773</v>
      </c>
      <c r="F184" s="12">
        <v>176470.58823529413</v>
      </c>
      <c r="G184" s="13" t="s">
        <v>1205</v>
      </c>
      <c r="H184" s="27">
        <v>33529.411764705881</v>
      </c>
      <c r="I184" s="14">
        <f t="shared" si="87"/>
        <v>210000</v>
      </c>
      <c r="J184" s="28">
        <v>179800</v>
      </c>
      <c r="K184" s="29">
        <v>0.19</v>
      </c>
      <c r="L184" s="28">
        <f t="shared" si="63"/>
        <v>34162</v>
      </c>
      <c r="M184" s="30">
        <f t="shared" si="64"/>
        <v>213962</v>
      </c>
      <c r="N184" s="28">
        <v>0</v>
      </c>
      <c r="O184" s="29">
        <v>0.19</v>
      </c>
      <c r="P184" s="28">
        <f t="shared" si="65"/>
        <v>0</v>
      </c>
      <c r="Q184" s="30">
        <f t="shared" si="66"/>
        <v>0</v>
      </c>
      <c r="R184" s="38">
        <v>128571.42857142858</v>
      </c>
      <c r="S184" s="13">
        <v>0.19</v>
      </c>
      <c r="T184" s="28">
        <f t="shared" si="67"/>
        <v>24429</v>
      </c>
      <c r="U184" s="30">
        <f t="shared" si="68"/>
        <v>153000</v>
      </c>
      <c r="V184" s="12">
        <v>116224.95151906917</v>
      </c>
      <c r="W184" s="13">
        <v>0.19</v>
      </c>
      <c r="X184" s="28">
        <f t="shared" si="69"/>
        <v>22083</v>
      </c>
      <c r="Y184" s="30">
        <f t="shared" si="70"/>
        <v>138308</v>
      </c>
      <c r="Z184" s="38">
        <v>183343.5</v>
      </c>
      <c r="AA184" s="13">
        <v>0.19</v>
      </c>
      <c r="AB184" s="28">
        <v>43006.5</v>
      </c>
      <c r="AC184" s="30">
        <f t="shared" si="71"/>
        <v>226350</v>
      </c>
      <c r="AD184" s="54">
        <f>AVERAGE(Z184,V184,R184,J184,F184)</f>
        <v>156882.09366515835</v>
      </c>
      <c r="AE184" s="54">
        <f>GEOMEAN(Z184,V184,R184,J184,F184)</f>
        <v>154111.22632524942</v>
      </c>
      <c r="AF184" s="54">
        <f>MEDIAN(Z184,V184,R184,J184,F184)</f>
        <v>176470.58823529413</v>
      </c>
      <c r="AG184" s="54">
        <f>HARMEAN(Z184,V184,R184,J184,F184)</f>
        <v>151219.91915173215</v>
      </c>
      <c r="AH184" s="55">
        <f>STDEVA(Z184,V184,R184,J184,F184)</f>
        <v>31873.353059613415</v>
      </c>
      <c r="AI184" s="54">
        <f t="shared" si="73"/>
        <v>151220</v>
      </c>
      <c r="AJ184" s="60">
        <v>0.19</v>
      </c>
      <c r="AK184" s="55">
        <f t="shared" si="74"/>
        <v>28732</v>
      </c>
      <c r="AL184" s="61">
        <f t="shared" si="75"/>
        <v>179952</v>
      </c>
    </row>
    <row r="185" spans="2:38">
      <c r="B185" s="11" t="s">
        <v>1066</v>
      </c>
      <c r="C185" s="11"/>
      <c r="D185" s="11" t="s">
        <v>1192</v>
      </c>
      <c r="E185" s="21" t="s">
        <v>774</v>
      </c>
      <c r="F185" s="12">
        <v>12605.042016806723</v>
      </c>
      <c r="G185" s="13" t="s">
        <v>1205</v>
      </c>
      <c r="H185" s="27">
        <v>2394.9579831932774</v>
      </c>
      <c r="I185" s="14">
        <f t="shared" si="87"/>
        <v>15000</v>
      </c>
      <c r="J185" s="28">
        <v>17000</v>
      </c>
      <c r="K185" s="29">
        <v>0.19</v>
      </c>
      <c r="L185" s="28">
        <f t="shared" si="63"/>
        <v>3230</v>
      </c>
      <c r="M185" s="30">
        <f t="shared" si="64"/>
        <v>20230</v>
      </c>
      <c r="N185" s="28">
        <v>8266.6666666666661</v>
      </c>
      <c r="O185" s="29">
        <v>0.19</v>
      </c>
      <c r="P185" s="28">
        <f t="shared" si="65"/>
        <v>1571</v>
      </c>
      <c r="Q185" s="30">
        <f t="shared" si="66"/>
        <v>9838</v>
      </c>
      <c r="R185" s="38">
        <v>15379.571428571429</v>
      </c>
      <c r="S185" s="13">
        <v>0.19</v>
      </c>
      <c r="T185" s="28">
        <f t="shared" si="67"/>
        <v>2922</v>
      </c>
      <c r="U185" s="30">
        <f t="shared" si="68"/>
        <v>18302</v>
      </c>
      <c r="V185" s="12">
        <v>13574.660633484162</v>
      </c>
      <c r="W185" s="13">
        <v>0.19</v>
      </c>
      <c r="X185" s="28">
        <f t="shared" si="69"/>
        <v>2579</v>
      </c>
      <c r="Y185" s="30">
        <f t="shared" si="70"/>
        <v>16154</v>
      </c>
      <c r="Z185" s="38">
        <v>10935</v>
      </c>
      <c r="AA185" s="13">
        <v>0.19</v>
      </c>
      <c r="AB185" s="28">
        <v>2565</v>
      </c>
      <c r="AC185" s="30">
        <f t="shared" si="71"/>
        <v>13500</v>
      </c>
      <c r="AD185" s="54">
        <f t="shared" ref="AD185:AD191" si="88">AVERAGE(Z185,V185,R185,N185,J185,F185)</f>
        <v>12960.156790921495</v>
      </c>
      <c r="AE185" s="54">
        <f t="shared" ref="AE185:AE191" si="89">GEOMEAN(Z185,V185,R185,N185,J185,F185)</f>
        <v>12622.225687613398</v>
      </c>
      <c r="AF185" s="54">
        <f t="shared" ref="AF185:AF191" si="90">MEDIAN(Z185,V185,R185,N185,J185,F185)</f>
        <v>13089.851325145442</v>
      </c>
      <c r="AG185" s="54">
        <f t="shared" si="72"/>
        <v>12263.366508652489</v>
      </c>
      <c r="AH185" s="55">
        <f t="shared" ref="AH185:AH191" si="91">STDEVA(Z185,V185,R185,N185,J185,F185)</f>
        <v>3124.347336402423</v>
      </c>
      <c r="AI185" s="54">
        <f t="shared" si="73"/>
        <v>12263</v>
      </c>
      <c r="AJ185" s="60">
        <v>0.19</v>
      </c>
      <c r="AK185" s="55">
        <f t="shared" si="74"/>
        <v>2330</v>
      </c>
      <c r="AL185" s="61">
        <f t="shared" si="75"/>
        <v>14593</v>
      </c>
    </row>
    <row r="186" spans="2:38">
      <c r="B186" s="11" t="s">
        <v>1067</v>
      </c>
      <c r="C186" s="11"/>
      <c r="D186" s="11" t="s">
        <v>1192</v>
      </c>
      <c r="E186" s="21" t="s">
        <v>775</v>
      </c>
      <c r="F186" s="12">
        <v>25210.084033613446</v>
      </c>
      <c r="G186" s="13" t="s">
        <v>1205</v>
      </c>
      <c r="H186" s="27">
        <v>4789.9159663865548</v>
      </c>
      <c r="I186" s="14">
        <f t="shared" si="87"/>
        <v>30000</v>
      </c>
      <c r="J186" s="28">
        <v>1000000</v>
      </c>
      <c r="K186" s="29">
        <v>0.19</v>
      </c>
      <c r="L186" s="28">
        <f t="shared" si="63"/>
        <v>190000</v>
      </c>
      <c r="M186" s="30">
        <f t="shared" si="64"/>
        <v>1190000</v>
      </c>
      <c r="N186" s="28">
        <v>353333.33333333331</v>
      </c>
      <c r="O186" s="29">
        <v>0.19</v>
      </c>
      <c r="P186" s="28">
        <f t="shared" si="65"/>
        <v>67133</v>
      </c>
      <c r="Q186" s="30">
        <f t="shared" si="66"/>
        <v>420466</v>
      </c>
      <c r="R186" s="38">
        <v>696928.57142857148</v>
      </c>
      <c r="S186" s="13">
        <v>0.19</v>
      </c>
      <c r="T186" s="28">
        <f t="shared" si="67"/>
        <v>132416</v>
      </c>
      <c r="U186" s="30">
        <f t="shared" si="68"/>
        <v>829345</v>
      </c>
      <c r="V186" s="12">
        <v>639948.28700711054</v>
      </c>
      <c r="W186" s="13">
        <v>0.19</v>
      </c>
      <c r="X186" s="28">
        <f t="shared" si="69"/>
        <v>121590</v>
      </c>
      <c r="Y186" s="30">
        <f t="shared" si="70"/>
        <v>761538</v>
      </c>
      <c r="Z186" s="38">
        <v>315049.5</v>
      </c>
      <c r="AA186" s="13">
        <v>0.19</v>
      </c>
      <c r="AB186" s="28">
        <v>73900.5</v>
      </c>
      <c r="AC186" s="30">
        <f t="shared" si="71"/>
        <v>388950</v>
      </c>
      <c r="AD186" s="54">
        <f t="shared" si="88"/>
        <v>505078.29596710479</v>
      </c>
      <c r="AE186" s="54">
        <f t="shared" si="89"/>
        <v>328280.54175859591</v>
      </c>
      <c r="AF186" s="54">
        <f t="shared" si="90"/>
        <v>496640.81017022196</v>
      </c>
      <c r="AG186" s="54">
        <f t="shared" si="72"/>
        <v>120801.02368747631</v>
      </c>
      <c r="AH186" s="55">
        <f t="shared" si="91"/>
        <v>343323.43747733714</v>
      </c>
      <c r="AI186" s="54">
        <f t="shared" si="73"/>
        <v>120801</v>
      </c>
      <c r="AJ186" s="60">
        <v>0.19</v>
      </c>
      <c r="AK186" s="55">
        <f t="shared" si="74"/>
        <v>22952</v>
      </c>
      <c r="AL186" s="61">
        <f t="shared" si="75"/>
        <v>143753</v>
      </c>
    </row>
    <row r="187" spans="2:38">
      <c r="B187" s="11" t="s">
        <v>1068</v>
      </c>
      <c r="C187" s="11"/>
      <c r="D187" s="11" t="s">
        <v>1192</v>
      </c>
      <c r="E187" s="21" t="s">
        <v>776</v>
      </c>
      <c r="F187" s="12">
        <v>12605.042016806723</v>
      </c>
      <c r="G187" s="13" t="s">
        <v>1205</v>
      </c>
      <c r="H187" s="27">
        <v>2394.9579831932774</v>
      </c>
      <c r="I187" s="14">
        <f t="shared" si="87"/>
        <v>15000</v>
      </c>
      <c r="J187" s="28">
        <v>19600</v>
      </c>
      <c r="K187" s="29">
        <v>0.19</v>
      </c>
      <c r="L187" s="28">
        <f t="shared" si="63"/>
        <v>3724</v>
      </c>
      <c r="M187" s="30">
        <f t="shared" si="64"/>
        <v>23324</v>
      </c>
      <c r="N187" s="28">
        <v>8800</v>
      </c>
      <c r="O187" s="29">
        <v>0.19</v>
      </c>
      <c r="P187" s="28">
        <f t="shared" si="65"/>
        <v>1672</v>
      </c>
      <c r="Q187" s="30">
        <f t="shared" si="66"/>
        <v>10472</v>
      </c>
      <c r="R187" s="38">
        <v>1398414.2857142859</v>
      </c>
      <c r="S187" s="13">
        <v>0.19</v>
      </c>
      <c r="T187" s="28">
        <f t="shared" si="67"/>
        <v>265699</v>
      </c>
      <c r="U187" s="30">
        <f t="shared" si="68"/>
        <v>1664113</v>
      </c>
      <c r="V187" s="12">
        <v>13574.660633484162</v>
      </c>
      <c r="W187" s="13">
        <v>0.19</v>
      </c>
      <c r="X187" s="28">
        <f t="shared" si="69"/>
        <v>2579</v>
      </c>
      <c r="Y187" s="30">
        <f t="shared" si="70"/>
        <v>16154</v>
      </c>
      <c r="Z187" s="38">
        <v>315049.5</v>
      </c>
      <c r="AA187" s="13">
        <v>0.19</v>
      </c>
      <c r="AB187" s="28">
        <v>73900.5</v>
      </c>
      <c r="AC187" s="30">
        <f t="shared" si="71"/>
        <v>388950</v>
      </c>
      <c r="AD187" s="54">
        <f t="shared" si="88"/>
        <v>294673.91472742945</v>
      </c>
      <c r="AE187" s="54">
        <f t="shared" si="89"/>
        <v>48492.113329725929</v>
      </c>
      <c r="AF187" s="54">
        <f t="shared" si="90"/>
        <v>16587.330316742082</v>
      </c>
      <c r="AG187" s="54">
        <f t="shared" si="72"/>
        <v>18659.8512348564</v>
      </c>
      <c r="AH187" s="55">
        <f t="shared" si="91"/>
        <v>554008.51334810292</v>
      </c>
      <c r="AI187" s="54">
        <f t="shared" si="73"/>
        <v>18660</v>
      </c>
      <c r="AJ187" s="60">
        <v>0.19</v>
      </c>
      <c r="AK187" s="55">
        <f t="shared" si="74"/>
        <v>3545</v>
      </c>
      <c r="AL187" s="61">
        <f t="shared" si="75"/>
        <v>22205</v>
      </c>
    </row>
    <row r="188" spans="2:38">
      <c r="B188" s="11" t="s">
        <v>1069</v>
      </c>
      <c r="C188" s="11"/>
      <c r="D188" s="11" t="s">
        <v>1192</v>
      </c>
      <c r="E188" s="21" t="s">
        <v>777</v>
      </c>
      <c r="F188" s="12">
        <v>63025.210084033613</v>
      </c>
      <c r="G188" s="13" t="s">
        <v>1205</v>
      </c>
      <c r="H188" s="27">
        <v>11974.789915966387</v>
      </c>
      <c r="I188" s="14">
        <f t="shared" si="87"/>
        <v>75000</v>
      </c>
      <c r="J188" s="28">
        <v>18319</v>
      </c>
      <c r="K188" s="29">
        <v>0.19</v>
      </c>
      <c r="L188" s="28">
        <f t="shared" si="63"/>
        <v>3481</v>
      </c>
      <c r="M188" s="30">
        <f t="shared" si="64"/>
        <v>21800</v>
      </c>
      <c r="N188" s="28">
        <v>10800</v>
      </c>
      <c r="O188" s="29">
        <v>0.19</v>
      </c>
      <c r="P188" s="28">
        <f t="shared" si="65"/>
        <v>2052</v>
      </c>
      <c r="Q188" s="30">
        <f t="shared" si="66"/>
        <v>12852</v>
      </c>
      <c r="R188" s="38">
        <v>14285.714285714286</v>
      </c>
      <c r="S188" s="13">
        <v>0.19</v>
      </c>
      <c r="T188" s="28">
        <f t="shared" si="67"/>
        <v>2714</v>
      </c>
      <c r="U188" s="30">
        <f t="shared" si="68"/>
        <v>17000</v>
      </c>
      <c r="V188" s="12">
        <v>14091.790562378799</v>
      </c>
      <c r="W188" s="13">
        <v>0.19</v>
      </c>
      <c r="X188" s="28">
        <f t="shared" si="69"/>
        <v>2677</v>
      </c>
      <c r="Y188" s="30">
        <f t="shared" si="70"/>
        <v>16769</v>
      </c>
      <c r="Z188" s="38">
        <v>13243.5</v>
      </c>
      <c r="AA188" s="13">
        <v>0.19</v>
      </c>
      <c r="AB188" s="28">
        <v>3106.5</v>
      </c>
      <c r="AC188" s="30">
        <f t="shared" si="71"/>
        <v>16350</v>
      </c>
      <c r="AD188" s="54">
        <f t="shared" si="88"/>
        <v>22294.202488687781</v>
      </c>
      <c r="AE188" s="54">
        <f t="shared" si="89"/>
        <v>17931.575783365468</v>
      </c>
      <c r="AF188" s="54">
        <f t="shared" si="90"/>
        <v>14188.752424046543</v>
      </c>
      <c r="AG188" s="54">
        <f t="shared" si="72"/>
        <v>15809.467056487481</v>
      </c>
      <c r="AH188" s="55">
        <f t="shared" si="91"/>
        <v>20101.067462470281</v>
      </c>
      <c r="AI188" s="54">
        <f t="shared" si="73"/>
        <v>15809</v>
      </c>
      <c r="AJ188" s="60">
        <v>0.19</v>
      </c>
      <c r="AK188" s="55">
        <f t="shared" si="74"/>
        <v>3004</v>
      </c>
      <c r="AL188" s="61">
        <f t="shared" si="75"/>
        <v>18813</v>
      </c>
    </row>
    <row r="189" spans="2:38">
      <c r="B189" s="11" t="s">
        <v>1070</v>
      </c>
      <c r="C189" s="11"/>
      <c r="D189" s="11" t="s">
        <v>1192</v>
      </c>
      <c r="E189" s="21" t="s">
        <v>778</v>
      </c>
      <c r="F189" s="12">
        <v>75630.252100840342</v>
      </c>
      <c r="G189" s="13" t="s">
        <v>1205</v>
      </c>
      <c r="H189" s="27">
        <v>14369.747899159665</v>
      </c>
      <c r="I189" s="14">
        <f t="shared" si="87"/>
        <v>90000</v>
      </c>
      <c r="J189" s="28">
        <v>239400</v>
      </c>
      <c r="K189" s="29">
        <v>0.19</v>
      </c>
      <c r="L189" s="28">
        <f t="shared" si="63"/>
        <v>45486</v>
      </c>
      <c r="M189" s="30">
        <f t="shared" si="64"/>
        <v>284886</v>
      </c>
      <c r="N189" s="28">
        <v>73600</v>
      </c>
      <c r="O189" s="29">
        <v>0.19</v>
      </c>
      <c r="P189" s="28">
        <f t="shared" si="65"/>
        <v>13984</v>
      </c>
      <c r="Q189" s="30">
        <f t="shared" si="66"/>
        <v>87584</v>
      </c>
      <c r="R189" s="38">
        <v>101285.71428571429</v>
      </c>
      <c r="S189" s="13">
        <v>0.19</v>
      </c>
      <c r="T189" s="28">
        <f t="shared" si="67"/>
        <v>19244</v>
      </c>
      <c r="U189" s="30">
        <f t="shared" si="68"/>
        <v>120530</v>
      </c>
      <c r="V189" s="12">
        <v>198965.74014221074</v>
      </c>
      <c r="W189" s="13">
        <v>0.19</v>
      </c>
      <c r="X189" s="28">
        <f t="shared" si="69"/>
        <v>37803</v>
      </c>
      <c r="Y189" s="30">
        <f t="shared" si="70"/>
        <v>236769</v>
      </c>
      <c r="Z189" s="38">
        <v>53338.5</v>
      </c>
      <c r="AA189" s="13">
        <v>0.19</v>
      </c>
      <c r="AB189" s="28">
        <v>12511.5</v>
      </c>
      <c r="AC189" s="30">
        <f t="shared" si="71"/>
        <v>65850</v>
      </c>
      <c r="AD189" s="54">
        <f t="shared" si="88"/>
        <v>123703.36775479424</v>
      </c>
      <c r="AE189" s="54">
        <f t="shared" si="89"/>
        <v>106172.19611513437</v>
      </c>
      <c r="AF189" s="54">
        <f t="shared" si="90"/>
        <v>88457.983193277323</v>
      </c>
      <c r="AG189" s="54">
        <f t="shared" si="72"/>
        <v>92831.083229607233</v>
      </c>
      <c r="AH189" s="55">
        <f t="shared" si="91"/>
        <v>76583.644625369649</v>
      </c>
      <c r="AI189" s="54">
        <f t="shared" si="73"/>
        <v>92831</v>
      </c>
      <c r="AJ189" s="60">
        <v>0.19</v>
      </c>
      <c r="AK189" s="55">
        <f t="shared" si="74"/>
        <v>17638</v>
      </c>
      <c r="AL189" s="61">
        <f t="shared" si="75"/>
        <v>110469</v>
      </c>
    </row>
    <row r="190" spans="2:38">
      <c r="B190" s="11" t="s">
        <v>1071</v>
      </c>
      <c r="C190" s="11"/>
      <c r="D190" s="11" t="s">
        <v>1192</v>
      </c>
      <c r="E190" s="21" t="s">
        <v>779</v>
      </c>
      <c r="F190" s="12">
        <v>50420.168067226892</v>
      </c>
      <c r="G190" s="13" t="s">
        <v>1205</v>
      </c>
      <c r="H190" s="27">
        <v>9579.8319327731097</v>
      </c>
      <c r="I190" s="14">
        <f t="shared" si="87"/>
        <v>60000</v>
      </c>
      <c r="J190" s="28">
        <v>23361</v>
      </c>
      <c r="K190" s="29">
        <v>0.19</v>
      </c>
      <c r="L190" s="28">
        <f t="shared" si="63"/>
        <v>4439</v>
      </c>
      <c r="M190" s="30">
        <f t="shared" si="64"/>
        <v>27800</v>
      </c>
      <c r="N190" s="28">
        <v>15733.333333333334</v>
      </c>
      <c r="O190" s="29">
        <v>0.19</v>
      </c>
      <c r="P190" s="28">
        <f t="shared" si="65"/>
        <v>2989</v>
      </c>
      <c r="Q190" s="30">
        <f t="shared" si="66"/>
        <v>18722</v>
      </c>
      <c r="R190" s="38">
        <v>19857.142857142859</v>
      </c>
      <c r="S190" s="13">
        <v>0.19</v>
      </c>
      <c r="T190" s="28">
        <f t="shared" si="67"/>
        <v>3773</v>
      </c>
      <c r="U190" s="30">
        <f t="shared" si="68"/>
        <v>23630</v>
      </c>
      <c r="V190" s="12">
        <v>17970.265029088558</v>
      </c>
      <c r="W190" s="13">
        <v>0.19</v>
      </c>
      <c r="X190" s="28">
        <f t="shared" si="69"/>
        <v>3414</v>
      </c>
      <c r="Y190" s="30">
        <f t="shared" si="70"/>
        <v>21384</v>
      </c>
      <c r="Z190" s="38">
        <v>16888.5</v>
      </c>
      <c r="AA190" s="13">
        <v>0.19</v>
      </c>
      <c r="AB190" s="28">
        <v>3961.5</v>
      </c>
      <c r="AC190" s="30">
        <f t="shared" si="71"/>
        <v>20850</v>
      </c>
      <c r="AD190" s="54">
        <f t="shared" si="88"/>
        <v>24038.401547798607</v>
      </c>
      <c r="AE190" s="54">
        <f t="shared" si="89"/>
        <v>21944.707531987813</v>
      </c>
      <c r="AF190" s="54">
        <f t="shared" si="90"/>
        <v>18913.70394311571</v>
      </c>
      <c r="AG190" s="54">
        <f t="shared" si="72"/>
        <v>20588.973242225788</v>
      </c>
      <c r="AH190" s="55">
        <f t="shared" si="91"/>
        <v>13197.400750000794</v>
      </c>
      <c r="AI190" s="54">
        <f t="shared" si="73"/>
        <v>20589</v>
      </c>
      <c r="AJ190" s="60">
        <v>0.19</v>
      </c>
      <c r="AK190" s="55">
        <f t="shared" si="74"/>
        <v>3912</v>
      </c>
      <c r="AL190" s="61">
        <f t="shared" si="75"/>
        <v>24501</v>
      </c>
    </row>
    <row r="191" spans="2:38">
      <c r="B191" s="11" t="s">
        <v>1072</v>
      </c>
      <c r="C191" s="11"/>
      <c r="D191" s="11" t="s">
        <v>1192</v>
      </c>
      <c r="E191" s="21" t="s">
        <v>780</v>
      </c>
      <c r="F191" s="12">
        <v>100840.33613445378</v>
      </c>
      <c r="G191" s="13" t="s">
        <v>1205</v>
      </c>
      <c r="H191" s="27">
        <v>19159.663865546219</v>
      </c>
      <c r="I191" s="14">
        <f t="shared" si="87"/>
        <v>120000</v>
      </c>
      <c r="J191" s="28">
        <v>40336</v>
      </c>
      <c r="K191" s="29">
        <v>0.19</v>
      </c>
      <c r="L191" s="28">
        <f t="shared" si="63"/>
        <v>7664</v>
      </c>
      <c r="M191" s="30">
        <f t="shared" si="64"/>
        <v>48000</v>
      </c>
      <c r="N191" s="28">
        <v>24666.666666666668</v>
      </c>
      <c r="O191" s="29">
        <v>0.19</v>
      </c>
      <c r="P191" s="28">
        <f t="shared" si="65"/>
        <v>4687</v>
      </c>
      <c r="Q191" s="30">
        <f t="shared" si="66"/>
        <v>29354</v>
      </c>
      <c r="R191" s="38">
        <v>34285.71428571429</v>
      </c>
      <c r="S191" s="13">
        <v>0.19</v>
      </c>
      <c r="T191" s="28">
        <f t="shared" si="67"/>
        <v>6514</v>
      </c>
      <c r="U191" s="30">
        <f t="shared" si="68"/>
        <v>40800</v>
      </c>
      <c r="V191" s="12">
        <v>41176.470588235294</v>
      </c>
      <c r="W191" s="13">
        <v>0.19</v>
      </c>
      <c r="X191" s="28">
        <f t="shared" si="69"/>
        <v>7824</v>
      </c>
      <c r="Y191" s="30">
        <f t="shared" si="70"/>
        <v>49000</v>
      </c>
      <c r="Z191" s="38">
        <v>30253.5</v>
      </c>
      <c r="AA191" s="13">
        <v>0.19</v>
      </c>
      <c r="AB191" s="28">
        <v>7096.5</v>
      </c>
      <c r="AC191" s="30">
        <f t="shared" si="71"/>
        <v>37350</v>
      </c>
      <c r="AD191" s="54">
        <f t="shared" si="88"/>
        <v>45259.781279178336</v>
      </c>
      <c r="AE191" s="54">
        <f t="shared" si="89"/>
        <v>40302.246401139811</v>
      </c>
      <c r="AF191" s="54">
        <f t="shared" si="90"/>
        <v>37310.857142857145</v>
      </c>
      <c r="AG191" s="54">
        <f t="shared" si="72"/>
        <v>37093.051145444399</v>
      </c>
      <c r="AH191" s="55">
        <f t="shared" si="91"/>
        <v>27927.800199640278</v>
      </c>
      <c r="AI191" s="54">
        <f t="shared" si="73"/>
        <v>37093</v>
      </c>
      <c r="AJ191" s="60">
        <v>0.19</v>
      </c>
      <c r="AK191" s="55">
        <f t="shared" si="74"/>
        <v>7048</v>
      </c>
      <c r="AL191" s="61">
        <f t="shared" si="75"/>
        <v>44141</v>
      </c>
    </row>
    <row r="192" spans="2:38">
      <c r="B192" s="11" t="s">
        <v>1073</v>
      </c>
      <c r="C192" s="11"/>
      <c r="D192" s="11" t="s">
        <v>1192</v>
      </c>
      <c r="E192" s="21" t="s">
        <v>782</v>
      </c>
      <c r="F192" s="12">
        <v>126050.42016806723</v>
      </c>
      <c r="G192" s="13" t="s">
        <v>1205</v>
      </c>
      <c r="H192" s="27">
        <v>23949.579831932773</v>
      </c>
      <c r="I192" s="14">
        <f t="shared" si="87"/>
        <v>150000</v>
      </c>
      <c r="J192" s="28">
        <v>257800</v>
      </c>
      <c r="K192" s="29">
        <v>0.19</v>
      </c>
      <c r="L192" s="28">
        <f t="shared" si="63"/>
        <v>48982</v>
      </c>
      <c r="M192" s="30">
        <f t="shared" si="64"/>
        <v>306782</v>
      </c>
      <c r="N192" s="28">
        <v>0</v>
      </c>
      <c r="O192" s="29">
        <v>0.19</v>
      </c>
      <c r="P192" s="28">
        <f t="shared" si="65"/>
        <v>0</v>
      </c>
      <c r="Q192" s="30">
        <f t="shared" si="66"/>
        <v>0</v>
      </c>
      <c r="R192" s="38">
        <v>277142.85714285716</v>
      </c>
      <c r="S192" s="13">
        <v>0.19</v>
      </c>
      <c r="T192" s="28">
        <f t="shared" si="67"/>
        <v>52657</v>
      </c>
      <c r="U192" s="30">
        <f t="shared" si="68"/>
        <v>329800</v>
      </c>
      <c r="V192" s="12">
        <v>191984.48610213317</v>
      </c>
      <c r="W192" s="13">
        <v>0.19</v>
      </c>
      <c r="X192" s="28">
        <f t="shared" si="69"/>
        <v>36477</v>
      </c>
      <c r="Y192" s="30">
        <f t="shared" si="70"/>
        <v>228461</v>
      </c>
      <c r="Z192" s="38">
        <v>87966</v>
      </c>
      <c r="AA192" s="13">
        <v>0.19</v>
      </c>
      <c r="AB192" s="28">
        <v>20634</v>
      </c>
      <c r="AC192" s="30">
        <f t="shared" si="71"/>
        <v>108600</v>
      </c>
      <c r="AD192" s="54">
        <f>AVERAGE(Z192,V192,R192,J192,F192)</f>
        <v>188188.75268261152</v>
      </c>
      <c r="AE192" s="54">
        <f>GEOMEAN(Z192,V192,R192,J192,F192)</f>
        <v>172354.40046402719</v>
      </c>
      <c r="AF192" s="54">
        <f>MEDIAN(Z192,V192,R192,J192,F192)</f>
        <v>191984.48610213317</v>
      </c>
      <c r="AG192" s="54">
        <f>HARMEAN(Z192,V192,R192,J192,F192)</f>
        <v>156262.99194147435</v>
      </c>
      <c r="AH192" s="55">
        <f>STDEVA(Z192,V192,R192,J192,F192)</f>
        <v>81668.137251572887</v>
      </c>
      <c r="AI192" s="54">
        <f t="shared" si="73"/>
        <v>156263</v>
      </c>
      <c r="AJ192" s="60">
        <v>0.19</v>
      </c>
      <c r="AK192" s="55">
        <f t="shared" si="74"/>
        <v>29690</v>
      </c>
      <c r="AL192" s="61">
        <f t="shared" si="75"/>
        <v>185953</v>
      </c>
    </row>
    <row r="193" spans="2:38">
      <c r="B193" s="11" t="s">
        <v>1074</v>
      </c>
      <c r="C193" s="11"/>
      <c r="D193" s="11" t="s">
        <v>1192</v>
      </c>
      <c r="E193" s="21" t="s">
        <v>784</v>
      </c>
      <c r="F193" s="12">
        <v>378151.26050420169</v>
      </c>
      <c r="G193" s="13" t="s">
        <v>1205</v>
      </c>
      <c r="H193" s="27">
        <v>71848.73949579832</v>
      </c>
      <c r="I193" s="14">
        <f t="shared" si="87"/>
        <v>450000</v>
      </c>
      <c r="J193" s="28">
        <v>323000</v>
      </c>
      <c r="K193" s="29">
        <v>0.19</v>
      </c>
      <c r="L193" s="28">
        <f t="shared" si="63"/>
        <v>61370</v>
      </c>
      <c r="M193" s="30">
        <f t="shared" si="64"/>
        <v>384370</v>
      </c>
      <c r="N193" s="28">
        <v>46000</v>
      </c>
      <c r="O193" s="29">
        <v>0.19</v>
      </c>
      <c r="P193" s="28">
        <f t="shared" si="65"/>
        <v>8740</v>
      </c>
      <c r="Q193" s="30">
        <f t="shared" si="66"/>
        <v>54740</v>
      </c>
      <c r="R193" s="38">
        <v>157000</v>
      </c>
      <c r="S193" s="13">
        <v>0.19</v>
      </c>
      <c r="T193" s="28">
        <f t="shared" si="67"/>
        <v>29830</v>
      </c>
      <c r="U193" s="30">
        <f t="shared" si="68"/>
        <v>186830</v>
      </c>
      <c r="V193" s="12">
        <v>280413.70394311572</v>
      </c>
      <c r="W193" s="13">
        <v>0.19</v>
      </c>
      <c r="X193" s="28">
        <f t="shared" si="69"/>
        <v>53279</v>
      </c>
      <c r="Y193" s="30">
        <f t="shared" si="70"/>
        <v>333693</v>
      </c>
      <c r="Z193" s="38">
        <v>61965</v>
      </c>
      <c r="AA193" s="13">
        <v>0.19</v>
      </c>
      <c r="AB193" s="28">
        <v>14535</v>
      </c>
      <c r="AC193" s="30">
        <f t="shared" si="71"/>
        <v>76500</v>
      </c>
      <c r="AD193" s="54">
        <f t="shared" ref="AD193:AD209" si="92">AVERAGE(Z193,V193,R193,N193,J193,F193)</f>
        <v>207754.9940745529</v>
      </c>
      <c r="AE193" s="54">
        <f t="shared" ref="AE193:AE209" si="93">GEOMEAN(Z193,V193,R193,N193,J193,F193)</f>
        <v>157608.102752017</v>
      </c>
      <c r="AF193" s="54">
        <f t="shared" ref="AF193:AF209" si="94">MEDIAN(Z193,V193,R193,N193,J193,F193)</f>
        <v>218706.85197155786</v>
      </c>
      <c r="AG193" s="54">
        <f t="shared" si="72"/>
        <v>112037.95780779778</v>
      </c>
      <c r="AH193" s="55">
        <f t="shared" ref="AH193:AH209" si="95">STDEVA(Z193,V193,R193,N193,J193,F193)</f>
        <v>139707.59251200981</v>
      </c>
      <c r="AI193" s="54">
        <f t="shared" si="73"/>
        <v>112038</v>
      </c>
      <c r="AJ193" s="60">
        <v>0.19</v>
      </c>
      <c r="AK193" s="55">
        <f t="shared" si="74"/>
        <v>21287</v>
      </c>
      <c r="AL193" s="61">
        <f t="shared" si="75"/>
        <v>133325</v>
      </c>
    </row>
    <row r="194" spans="2:38">
      <c r="B194" s="11" t="s">
        <v>1075</v>
      </c>
      <c r="C194" s="11"/>
      <c r="D194" s="11" t="s">
        <v>1192</v>
      </c>
      <c r="E194" s="21" t="s">
        <v>785</v>
      </c>
      <c r="F194" s="12">
        <v>30252.100840336137</v>
      </c>
      <c r="G194" s="13" t="s">
        <v>1205</v>
      </c>
      <c r="H194" s="27">
        <v>5747.8991596638662</v>
      </c>
      <c r="I194" s="14">
        <f t="shared" si="87"/>
        <v>36000</v>
      </c>
      <c r="J194" s="28">
        <v>42857</v>
      </c>
      <c r="K194" s="29">
        <v>0.19</v>
      </c>
      <c r="L194" s="28">
        <f t="shared" si="63"/>
        <v>8143</v>
      </c>
      <c r="M194" s="30">
        <f t="shared" si="64"/>
        <v>51000</v>
      </c>
      <c r="N194" s="28">
        <v>3800</v>
      </c>
      <c r="O194" s="29">
        <v>0.19</v>
      </c>
      <c r="P194" s="28">
        <f t="shared" si="65"/>
        <v>722</v>
      </c>
      <c r="Q194" s="30">
        <f t="shared" si="66"/>
        <v>4522</v>
      </c>
      <c r="R194" s="38">
        <v>7142.8571428571431</v>
      </c>
      <c r="S194" s="13">
        <v>0.19</v>
      </c>
      <c r="T194" s="28">
        <f t="shared" si="67"/>
        <v>1357</v>
      </c>
      <c r="U194" s="30">
        <f t="shared" si="68"/>
        <v>8500</v>
      </c>
      <c r="V194" s="12">
        <v>32967.032967032967</v>
      </c>
      <c r="W194" s="13">
        <v>0.19</v>
      </c>
      <c r="X194" s="28">
        <f t="shared" si="69"/>
        <v>6264</v>
      </c>
      <c r="Y194" s="30">
        <f t="shared" si="70"/>
        <v>39231</v>
      </c>
      <c r="Z194" s="38">
        <v>4920.75</v>
      </c>
      <c r="AA194" s="13">
        <v>0.19</v>
      </c>
      <c r="AB194" s="28">
        <v>1154.25</v>
      </c>
      <c r="AC194" s="30">
        <f t="shared" si="71"/>
        <v>6075</v>
      </c>
      <c r="AD194" s="54">
        <f t="shared" si="92"/>
        <v>20323.290158371041</v>
      </c>
      <c r="AE194" s="54">
        <f t="shared" si="93"/>
        <v>13368.745995286208</v>
      </c>
      <c r="AF194" s="54">
        <f t="shared" si="94"/>
        <v>18697.478991596639</v>
      </c>
      <c r="AG194" s="54">
        <f t="shared" si="72"/>
        <v>8656.7438935069604</v>
      </c>
      <c r="AH194" s="55">
        <f t="shared" si="95"/>
        <v>17030.530047306354</v>
      </c>
      <c r="AI194" s="54">
        <f t="shared" si="73"/>
        <v>8657</v>
      </c>
      <c r="AJ194" s="60">
        <v>0.19</v>
      </c>
      <c r="AK194" s="55">
        <f t="shared" si="74"/>
        <v>1645</v>
      </c>
      <c r="AL194" s="61">
        <f t="shared" si="75"/>
        <v>10302</v>
      </c>
    </row>
    <row r="195" spans="2:38">
      <c r="B195" s="11" t="s">
        <v>1076</v>
      </c>
      <c r="C195" s="11"/>
      <c r="D195" s="11" t="s">
        <v>1192</v>
      </c>
      <c r="E195" s="21" t="s">
        <v>786</v>
      </c>
      <c r="F195" s="12">
        <v>63025.210084033613</v>
      </c>
      <c r="G195" s="13" t="s">
        <v>1205</v>
      </c>
      <c r="H195" s="27">
        <v>11974.789915966387</v>
      </c>
      <c r="I195" s="14">
        <f t="shared" si="87"/>
        <v>75000</v>
      </c>
      <c r="J195" s="28">
        <v>60504</v>
      </c>
      <c r="K195" s="29">
        <v>0.19</v>
      </c>
      <c r="L195" s="28">
        <f t="shared" si="63"/>
        <v>11496</v>
      </c>
      <c r="M195" s="30">
        <f t="shared" si="64"/>
        <v>72000</v>
      </c>
      <c r="N195" s="28">
        <v>20666.666666666668</v>
      </c>
      <c r="O195" s="29">
        <v>0.19</v>
      </c>
      <c r="P195" s="28">
        <f t="shared" si="65"/>
        <v>3927</v>
      </c>
      <c r="Q195" s="30">
        <f t="shared" si="66"/>
        <v>24594</v>
      </c>
      <c r="R195" s="38">
        <v>28571.428571428572</v>
      </c>
      <c r="S195" s="13">
        <v>0.19</v>
      </c>
      <c r="T195" s="28">
        <f t="shared" si="67"/>
        <v>5429</v>
      </c>
      <c r="U195" s="30">
        <f t="shared" si="68"/>
        <v>34000</v>
      </c>
      <c r="V195" s="12">
        <v>30963.154492566257</v>
      </c>
      <c r="W195" s="13">
        <v>0.19</v>
      </c>
      <c r="X195" s="28">
        <f t="shared" si="69"/>
        <v>5883</v>
      </c>
      <c r="Y195" s="30">
        <f t="shared" si="70"/>
        <v>36846</v>
      </c>
      <c r="Z195" s="38">
        <v>157950</v>
      </c>
      <c r="AA195" s="13">
        <v>0.19</v>
      </c>
      <c r="AB195" s="28">
        <v>37050</v>
      </c>
      <c r="AC195" s="30">
        <f t="shared" si="71"/>
        <v>195000</v>
      </c>
      <c r="AD195" s="54">
        <f t="shared" si="92"/>
        <v>60280.07663578252</v>
      </c>
      <c r="AE195" s="54">
        <f t="shared" si="93"/>
        <v>47167.653155389547</v>
      </c>
      <c r="AF195" s="54">
        <f t="shared" si="94"/>
        <v>45733.57724628313</v>
      </c>
      <c r="AG195" s="54">
        <f t="shared" si="72"/>
        <v>38857.797151648731</v>
      </c>
      <c r="AH195" s="55">
        <f t="shared" si="95"/>
        <v>50953.198848935041</v>
      </c>
      <c r="AI195" s="54">
        <f t="shared" si="73"/>
        <v>38858</v>
      </c>
      <c r="AJ195" s="60">
        <v>0.19</v>
      </c>
      <c r="AK195" s="55">
        <f t="shared" si="74"/>
        <v>7383</v>
      </c>
      <c r="AL195" s="61">
        <f t="shared" si="75"/>
        <v>46241</v>
      </c>
    </row>
    <row r="196" spans="2:38">
      <c r="B196" s="11" t="s">
        <v>1077</v>
      </c>
      <c r="C196" s="11"/>
      <c r="D196" s="11" t="s">
        <v>1192</v>
      </c>
      <c r="E196" s="21" t="s">
        <v>787</v>
      </c>
      <c r="F196" s="12">
        <v>37815.126050420171</v>
      </c>
      <c r="G196" s="13" t="s">
        <v>1205</v>
      </c>
      <c r="H196" s="27">
        <v>7184.8739495798327</v>
      </c>
      <c r="I196" s="14">
        <f t="shared" si="87"/>
        <v>45000</v>
      </c>
      <c r="J196" s="28">
        <v>41849</v>
      </c>
      <c r="K196" s="29">
        <v>0.19</v>
      </c>
      <c r="L196" s="28">
        <f t="shared" si="63"/>
        <v>7951</v>
      </c>
      <c r="M196" s="30">
        <f t="shared" si="64"/>
        <v>49800</v>
      </c>
      <c r="N196" s="28">
        <v>30000</v>
      </c>
      <c r="O196" s="29">
        <v>0.19</v>
      </c>
      <c r="P196" s="28">
        <f t="shared" si="65"/>
        <v>5700</v>
      </c>
      <c r="Q196" s="30">
        <f t="shared" si="66"/>
        <v>35700</v>
      </c>
      <c r="R196" s="38">
        <v>47000</v>
      </c>
      <c r="S196" s="13">
        <v>0.19</v>
      </c>
      <c r="T196" s="28">
        <f t="shared" si="67"/>
        <v>8930</v>
      </c>
      <c r="U196" s="30">
        <f t="shared" si="68"/>
        <v>55930</v>
      </c>
      <c r="V196" s="12">
        <v>42533.936651583717</v>
      </c>
      <c r="W196" s="13">
        <v>0.19</v>
      </c>
      <c r="X196" s="28">
        <f t="shared" si="69"/>
        <v>8081</v>
      </c>
      <c r="Y196" s="30">
        <f t="shared" si="70"/>
        <v>50615</v>
      </c>
      <c r="Z196" s="38">
        <v>39973.5</v>
      </c>
      <c r="AA196" s="13">
        <v>0.19</v>
      </c>
      <c r="AB196" s="28">
        <v>9376.5</v>
      </c>
      <c r="AC196" s="30">
        <f t="shared" si="71"/>
        <v>49350</v>
      </c>
      <c r="AD196" s="54">
        <f t="shared" si="92"/>
        <v>39861.927117000647</v>
      </c>
      <c r="AE196" s="54">
        <f t="shared" si="93"/>
        <v>39492.344573254108</v>
      </c>
      <c r="AF196" s="54">
        <f t="shared" si="94"/>
        <v>40911.25</v>
      </c>
      <c r="AG196" s="54">
        <f t="shared" si="72"/>
        <v>39093.800776634424</v>
      </c>
      <c r="AH196" s="55">
        <f t="shared" si="95"/>
        <v>5718.3848708123005</v>
      </c>
      <c r="AI196" s="54">
        <f t="shared" si="73"/>
        <v>39094</v>
      </c>
      <c r="AJ196" s="60">
        <v>0.19</v>
      </c>
      <c r="AK196" s="55">
        <f t="shared" si="74"/>
        <v>7428</v>
      </c>
      <c r="AL196" s="61">
        <f t="shared" si="75"/>
        <v>46522</v>
      </c>
    </row>
    <row r="197" spans="2:38">
      <c r="B197" s="11" t="s">
        <v>1078</v>
      </c>
      <c r="C197" s="11"/>
      <c r="D197" s="11" t="s">
        <v>1192</v>
      </c>
      <c r="E197" s="21" t="s">
        <v>788</v>
      </c>
      <c r="F197" s="12">
        <v>25210.084033613446</v>
      </c>
      <c r="G197" s="13" t="s">
        <v>1205</v>
      </c>
      <c r="H197" s="27">
        <v>4789.9159663865548</v>
      </c>
      <c r="I197" s="14">
        <f t="shared" si="87"/>
        <v>30000</v>
      </c>
      <c r="J197" s="28">
        <v>6050</v>
      </c>
      <c r="K197" s="29">
        <v>0.19</v>
      </c>
      <c r="L197" s="28">
        <f t="shared" si="63"/>
        <v>1150</v>
      </c>
      <c r="M197" s="30">
        <f t="shared" si="64"/>
        <v>7200</v>
      </c>
      <c r="N197" s="28">
        <v>5066.666666666667</v>
      </c>
      <c r="O197" s="29">
        <v>0.19</v>
      </c>
      <c r="P197" s="28">
        <f t="shared" si="65"/>
        <v>963</v>
      </c>
      <c r="Q197" s="30">
        <f t="shared" si="66"/>
        <v>6030</v>
      </c>
      <c r="R197" s="38">
        <v>5142.8571428571422</v>
      </c>
      <c r="S197" s="13">
        <v>0.19</v>
      </c>
      <c r="T197" s="28">
        <f t="shared" si="67"/>
        <v>977</v>
      </c>
      <c r="U197" s="30">
        <f t="shared" si="68"/>
        <v>6120</v>
      </c>
      <c r="V197" s="12">
        <v>7627.6664511958625</v>
      </c>
      <c r="W197" s="13">
        <v>0.19</v>
      </c>
      <c r="X197" s="28">
        <f t="shared" si="69"/>
        <v>1449</v>
      </c>
      <c r="Y197" s="30">
        <f t="shared" si="70"/>
        <v>9077</v>
      </c>
      <c r="Z197" s="38">
        <v>24178.5</v>
      </c>
      <c r="AA197" s="13">
        <v>0.19</v>
      </c>
      <c r="AB197" s="28">
        <v>5671.5</v>
      </c>
      <c r="AC197" s="30">
        <f t="shared" si="71"/>
        <v>29850</v>
      </c>
      <c r="AD197" s="54">
        <f t="shared" si="92"/>
        <v>12212.629049055518</v>
      </c>
      <c r="AE197" s="54">
        <f t="shared" si="93"/>
        <v>9495.3924332700444</v>
      </c>
      <c r="AF197" s="54">
        <f t="shared" si="94"/>
        <v>6838.8332255979312</v>
      </c>
      <c r="AG197" s="54">
        <f t="shared" si="72"/>
        <v>7800.0124446958425</v>
      </c>
      <c r="AH197" s="55">
        <f t="shared" si="95"/>
        <v>9717.6358821113517</v>
      </c>
      <c r="AI197" s="54">
        <f t="shared" si="73"/>
        <v>7800</v>
      </c>
      <c r="AJ197" s="60">
        <v>0.19</v>
      </c>
      <c r="AK197" s="55">
        <f t="shared" si="74"/>
        <v>1482</v>
      </c>
      <c r="AL197" s="61">
        <f t="shared" si="75"/>
        <v>9282</v>
      </c>
    </row>
    <row r="198" spans="2:38">
      <c r="B198" s="11" t="s">
        <v>1079</v>
      </c>
      <c r="C198" s="11"/>
      <c r="D198" s="11" t="s">
        <v>1192</v>
      </c>
      <c r="E198" s="21" t="s">
        <v>789</v>
      </c>
      <c r="F198" s="12">
        <v>88235.294117647063</v>
      </c>
      <c r="G198" s="13" t="s">
        <v>1205</v>
      </c>
      <c r="H198" s="27">
        <v>16764.705882352941</v>
      </c>
      <c r="I198" s="14">
        <f t="shared" si="87"/>
        <v>105000</v>
      </c>
      <c r="J198" s="28">
        <v>31765</v>
      </c>
      <c r="K198" s="29">
        <v>0.19</v>
      </c>
      <c r="L198" s="28">
        <f t="shared" si="63"/>
        <v>6035</v>
      </c>
      <c r="M198" s="30">
        <f t="shared" si="64"/>
        <v>37800</v>
      </c>
      <c r="N198" s="28">
        <v>16266.666666666666</v>
      </c>
      <c r="O198" s="29">
        <v>0.19</v>
      </c>
      <c r="P198" s="28">
        <f t="shared" si="65"/>
        <v>3091</v>
      </c>
      <c r="Q198" s="30">
        <f t="shared" si="66"/>
        <v>19358</v>
      </c>
      <c r="R198" s="38">
        <v>28571.428571428572</v>
      </c>
      <c r="S198" s="13">
        <v>0.19</v>
      </c>
      <c r="T198" s="28">
        <f t="shared" si="67"/>
        <v>5429</v>
      </c>
      <c r="U198" s="30">
        <f t="shared" si="68"/>
        <v>34000</v>
      </c>
      <c r="V198" s="12">
        <v>24434.389140271491</v>
      </c>
      <c r="W198" s="13">
        <v>0.19</v>
      </c>
      <c r="X198" s="28">
        <f t="shared" si="69"/>
        <v>4643</v>
      </c>
      <c r="Y198" s="30">
        <f t="shared" si="70"/>
        <v>29077</v>
      </c>
      <c r="Z198" s="38">
        <v>23085</v>
      </c>
      <c r="AA198" s="13">
        <v>0.19</v>
      </c>
      <c r="AB198" s="28">
        <v>5415</v>
      </c>
      <c r="AC198" s="30">
        <f t="shared" si="71"/>
        <v>28500</v>
      </c>
      <c r="AD198" s="54">
        <f t="shared" si="92"/>
        <v>35392.963082668968</v>
      </c>
      <c r="AE198" s="54">
        <f t="shared" si="93"/>
        <v>30039.464116484854</v>
      </c>
      <c r="AF198" s="54">
        <f t="shared" si="94"/>
        <v>26502.90885585003</v>
      </c>
      <c r="AG198" s="54">
        <f t="shared" si="72"/>
        <v>26841.550575616719</v>
      </c>
      <c r="AH198" s="55">
        <f t="shared" si="95"/>
        <v>26417.41437429325</v>
      </c>
      <c r="AI198" s="54">
        <f t="shared" si="73"/>
        <v>26842</v>
      </c>
      <c r="AJ198" s="60">
        <v>0.19</v>
      </c>
      <c r="AK198" s="55">
        <f t="shared" si="74"/>
        <v>5100</v>
      </c>
      <c r="AL198" s="61">
        <f t="shared" si="75"/>
        <v>31942</v>
      </c>
    </row>
    <row r="199" spans="2:38">
      <c r="B199" s="11" t="s">
        <v>1080</v>
      </c>
      <c r="C199" s="11"/>
      <c r="D199" s="11" t="s">
        <v>1192</v>
      </c>
      <c r="E199" s="21" t="s">
        <v>790</v>
      </c>
      <c r="F199" s="12">
        <v>50420.168067226892</v>
      </c>
      <c r="G199" s="13" t="s">
        <v>1205</v>
      </c>
      <c r="H199" s="27">
        <v>9579.8319327731097</v>
      </c>
      <c r="I199" s="14">
        <f t="shared" si="87"/>
        <v>60000</v>
      </c>
      <c r="J199" s="28">
        <v>63697</v>
      </c>
      <c r="K199" s="29">
        <v>0.19</v>
      </c>
      <c r="L199" s="28">
        <f t="shared" si="63"/>
        <v>12102</v>
      </c>
      <c r="M199" s="30">
        <f t="shared" si="64"/>
        <v>75799</v>
      </c>
      <c r="N199" s="28">
        <v>35466.666666666664</v>
      </c>
      <c r="O199" s="29">
        <v>0.19</v>
      </c>
      <c r="P199" s="28">
        <f t="shared" si="65"/>
        <v>6739</v>
      </c>
      <c r="Q199" s="30">
        <f t="shared" si="66"/>
        <v>42206</v>
      </c>
      <c r="R199" s="38">
        <v>54142.857142857145</v>
      </c>
      <c r="S199" s="13">
        <v>0.19</v>
      </c>
      <c r="T199" s="28">
        <f t="shared" si="67"/>
        <v>10287</v>
      </c>
      <c r="U199" s="30">
        <f t="shared" si="68"/>
        <v>64430</v>
      </c>
      <c r="V199" s="12">
        <v>48998.060762766647</v>
      </c>
      <c r="W199" s="13">
        <v>0.19</v>
      </c>
      <c r="X199" s="28">
        <f t="shared" si="69"/>
        <v>9310</v>
      </c>
      <c r="Y199" s="30">
        <f t="shared" si="70"/>
        <v>58308</v>
      </c>
      <c r="Z199" s="38">
        <v>46048.5</v>
      </c>
      <c r="AA199" s="13">
        <v>0.19</v>
      </c>
      <c r="AB199" s="28">
        <v>10801.5</v>
      </c>
      <c r="AC199" s="30">
        <f t="shared" si="71"/>
        <v>56850</v>
      </c>
      <c r="AD199" s="54">
        <f t="shared" si="92"/>
        <v>49795.542106586225</v>
      </c>
      <c r="AE199" s="54">
        <f t="shared" si="93"/>
        <v>49043.320326721987</v>
      </c>
      <c r="AF199" s="54">
        <f t="shared" si="94"/>
        <v>49709.114414996773</v>
      </c>
      <c r="AG199" s="54">
        <f t="shared" si="72"/>
        <v>48261.379580526489</v>
      </c>
      <c r="AH199" s="55">
        <f t="shared" si="95"/>
        <v>9300.890383104701</v>
      </c>
      <c r="AI199" s="54">
        <f t="shared" si="73"/>
        <v>48261</v>
      </c>
      <c r="AJ199" s="60">
        <v>0.19</v>
      </c>
      <c r="AK199" s="55">
        <f t="shared" si="74"/>
        <v>9170</v>
      </c>
      <c r="AL199" s="61">
        <f t="shared" si="75"/>
        <v>57431</v>
      </c>
    </row>
    <row r="200" spans="2:38">
      <c r="B200" s="11" t="s">
        <v>1081</v>
      </c>
      <c r="C200" s="11"/>
      <c r="D200" s="11" t="s">
        <v>1192</v>
      </c>
      <c r="E200" s="21" t="s">
        <v>791</v>
      </c>
      <c r="F200" s="12">
        <v>151260.50420168068</v>
      </c>
      <c r="G200" s="13" t="s">
        <v>1205</v>
      </c>
      <c r="H200" s="27">
        <v>28739.495798319331</v>
      </c>
      <c r="I200" s="14">
        <f t="shared" si="87"/>
        <v>180000</v>
      </c>
      <c r="J200" s="28">
        <v>237311</v>
      </c>
      <c r="K200" s="29">
        <v>0.19</v>
      </c>
      <c r="L200" s="28">
        <f t="shared" si="63"/>
        <v>45089</v>
      </c>
      <c r="M200" s="30">
        <f t="shared" si="64"/>
        <v>282400</v>
      </c>
      <c r="N200" s="28">
        <v>124266.66666666667</v>
      </c>
      <c r="O200" s="29">
        <v>0.19</v>
      </c>
      <c r="P200" s="28">
        <f t="shared" si="65"/>
        <v>23611</v>
      </c>
      <c r="Q200" s="30">
        <f t="shared" si="66"/>
        <v>147878</v>
      </c>
      <c r="R200" s="38">
        <v>201714.28571428571</v>
      </c>
      <c r="S200" s="13">
        <v>0.19</v>
      </c>
      <c r="T200" s="28">
        <f t="shared" si="67"/>
        <v>38326</v>
      </c>
      <c r="U200" s="30">
        <f t="shared" si="68"/>
        <v>240040</v>
      </c>
      <c r="V200" s="12">
        <v>186037.49191984485</v>
      </c>
      <c r="W200" s="13">
        <v>0.19</v>
      </c>
      <c r="X200" s="28">
        <f t="shared" si="69"/>
        <v>35347</v>
      </c>
      <c r="Y200" s="30">
        <f t="shared" si="70"/>
        <v>221384</v>
      </c>
      <c r="Z200" s="38">
        <v>176053.5</v>
      </c>
      <c r="AA200" s="13">
        <v>0.19</v>
      </c>
      <c r="AB200" s="28">
        <v>41296.5</v>
      </c>
      <c r="AC200" s="30">
        <f t="shared" si="71"/>
        <v>217350</v>
      </c>
      <c r="AD200" s="54">
        <f t="shared" si="92"/>
        <v>179440.57475041298</v>
      </c>
      <c r="AE200" s="54">
        <f t="shared" si="93"/>
        <v>175750.52985592032</v>
      </c>
      <c r="AF200" s="54">
        <f t="shared" si="94"/>
        <v>181045.49595992244</v>
      </c>
      <c r="AG200" s="54">
        <f t="shared" si="72"/>
        <v>171993.3961134353</v>
      </c>
      <c r="AH200" s="55">
        <f t="shared" si="95"/>
        <v>39340.494200100278</v>
      </c>
      <c r="AI200" s="54">
        <f t="shared" si="73"/>
        <v>171993</v>
      </c>
      <c r="AJ200" s="60">
        <v>0.19</v>
      </c>
      <c r="AK200" s="55">
        <f t="shared" si="74"/>
        <v>32679</v>
      </c>
      <c r="AL200" s="61">
        <f t="shared" si="75"/>
        <v>204672</v>
      </c>
    </row>
    <row r="201" spans="2:38">
      <c r="B201" s="11" t="s">
        <v>1082</v>
      </c>
      <c r="C201" s="11"/>
      <c r="D201" s="11" t="s">
        <v>1192</v>
      </c>
      <c r="E201" s="21" t="s">
        <v>792</v>
      </c>
      <c r="F201" s="12">
        <v>126050.42016806723</v>
      </c>
      <c r="G201" s="13" t="s">
        <v>1205</v>
      </c>
      <c r="H201" s="27">
        <v>23949.579831932773</v>
      </c>
      <c r="I201" s="14">
        <f t="shared" si="87"/>
        <v>150000</v>
      </c>
      <c r="J201" s="28">
        <v>45210</v>
      </c>
      <c r="K201" s="29">
        <v>0.19</v>
      </c>
      <c r="L201" s="28">
        <f t="shared" ref="L201:L264" si="96">ROUND(J201*K201,)</f>
        <v>8590</v>
      </c>
      <c r="M201" s="30">
        <f t="shared" ref="M201:M264" si="97">ROUND(J201+L201,)</f>
        <v>53800</v>
      </c>
      <c r="N201" s="28">
        <v>14933.333333333334</v>
      </c>
      <c r="O201" s="29">
        <v>0.19</v>
      </c>
      <c r="P201" s="28">
        <f t="shared" ref="P201:P264" si="98">ROUND(N201*O201,)</f>
        <v>2837</v>
      </c>
      <c r="Q201" s="30">
        <f t="shared" ref="Q201:Q264" si="99">ROUND(N201+P201,)</f>
        <v>17770</v>
      </c>
      <c r="R201" s="38">
        <v>25714.285714285717</v>
      </c>
      <c r="S201" s="13">
        <v>0.19</v>
      </c>
      <c r="T201" s="28">
        <f t="shared" ref="T201:T264" si="100">ROUND(R201*S201,)</f>
        <v>4886</v>
      </c>
      <c r="U201" s="30">
        <f t="shared" ref="U201:U264" si="101">ROUND(R201+T201,)</f>
        <v>30600</v>
      </c>
      <c r="V201" s="12">
        <v>20555.914673561732</v>
      </c>
      <c r="W201" s="13">
        <v>0.19</v>
      </c>
      <c r="X201" s="28">
        <f t="shared" ref="X201:X264" si="102">ROUND(V201*W201,)</f>
        <v>3906</v>
      </c>
      <c r="Y201" s="30">
        <f t="shared" ref="Y201:Y237" si="103">ROUND(V201+X201,)</f>
        <v>24462</v>
      </c>
      <c r="Z201" s="38">
        <v>18103.5</v>
      </c>
      <c r="AA201" s="13">
        <v>0.19</v>
      </c>
      <c r="AB201" s="28">
        <v>4246.5</v>
      </c>
      <c r="AC201" s="30">
        <f t="shared" ref="AC201:AC264" si="104">ROUND(Z201+AB201,)</f>
        <v>22350</v>
      </c>
      <c r="AD201" s="54">
        <f t="shared" si="92"/>
        <v>41761.242314874667</v>
      </c>
      <c r="AE201" s="54">
        <f t="shared" si="93"/>
        <v>30558.701548548324</v>
      </c>
      <c r="AF201" s="54">
        <f t="shared" si="94"/>
        <v>23135.100193923725</v>
      </c>
      <c r="AG201" s="54">
        <f t="shared" si="72"/>
        <v>25021.764314762924</v>
      </c>
      <c r="AH201" s="55">
        <f t="shared" si="95"/>
        <v>42668.854310874878</v>
      </c>
      <c r="AI201" s="54">
        <f t="shared" si="73"/>
        <v>25022</v>
      </c>
      <c r="AJ201" s="60">
        <v>0.19</v>
      </c>
      <c r="AK201" s="55">
        <f t="shared" si="74"/>
        <v>4754</v>
      </c>
      <c r="AL201" s="61">
        <f t="shared" si="75"/>
        <v>29776</v>
      </c>
    </row>
    <row r="202" spans="2:38">
      <c r="B202" s="11" t="s">
        <v>1083</v>
      </c>
      <c r="C202" s="11"/>
      <c r="D202" s="11" t="s">
        <v>1192</v>
      </c>
      <c r="E202" s="21" t="s">
        <v>793</v>
      </c>
      <c r="F202" s="12">
        <v>201680.67226890757</v>
      </c>
      <c r="G202" s="13" t="s">
        <v>1205</v>
      </c>
      <c r="H202" s="27">
        <v>38319.327731092439</v>
      </c>
      <c r="I202" s="14">
        <f t="shared" si="87"/>
        <v>240000</v>
      </c>
      <c r="J202" s="28">
        <v>50252</v>
      </c>
      <c r="K202" s="29">
        <v>0.19</v>
      </c>
      <c r="L202" s="28">
        <f t="shared" si="96"/>
        <v>9548</v>
      </c>
      <c r="M202" s="30">
        <f t="shared" si="97"/>
        <v>59800</v>
      </c>
      <c r="N202" s="28">
        <v>30000</v>
      </c>
      <c r="O202" s="29">
        <v>0.19</v>
      </c>
      <c r="P202" s="28">
        <f t="shared" si="98"/>
        <v>5700</v>
      </c>
      <c r="Q202" s="30">
        <f t="shared" si="99"/>
        <v>35700</v>
      </c>
      <c r="R202" s="38">
        <v>64285.71428571429</v>
      </c>
      <c r="S202" s="13">
        <v>0.19</v>
      </c>
      <c r="T202" s="28">
        <f t="shared" si="100"/>
        <v>12214</v>
      </c>
      <c r="U202" s="30">
        <f t="shared" si="101"/>
        <v>76500</v>
      </c>
      <c r="V202" s="12">
        <v>42016.806722689078</v>
      </c>
      <c r="W202" s="13">
        <v>0.19</v>
      </c>
      <c r="X202" s="28">
        <f t="shared" si="102"/>
        <v>7983</v>
      </c>
      <c r="Y202" s="30">
        <f t="shared" si="103"/>
        <v>50000</v>
      </c>
      <c r="Z202" s="38">
        <v>36328.5</v>
      </c>
      <c r="AA202" s="13">
        <v>0.19</v>
      </c>
      <c r="AB202" s="28">
        <v>8521.5</v>
      </c>
      <c r="AC202" s="30">
        <f t="shared" si="104"/>
        <v>44850</v>
      </c>
      <c r="AD202" s="54">
        <f t="shared" si="92"/>
        <v>70760.615546218483</v>
      </c>
      <c r="AE202" s="54">
        <f t="shared" si="93"/>
        <v>55691.294330614895</v>
      </c>
      <c r="AF202" s="54">
        <f t="shared" si="94"/>
        <v>46134.403361344535</v>
      </c>
      <c r="AG202" s="54">
        <f t="shared" ref="AG202:AG265" si="105">HARMEAN(Z202,V202,R202,N202,J202,F202)</f>
        <v>47971.78288927675</v>
      </c>
      <c r="AH202" s="55">
        <f t="shared" si="95"/>
        <v>65231.577961300893</v>
      </c>
      <c r="AI202" s="54">
        <f t="shared" ref="AI202:AI265" si="106">ROUND(AG202,)</f>
        <v>47972</v>
      </c>
      <c r="AJ202" s="60">
        <v>0.19</v>
      </c>
      <c r="AK202" s="55">
        <f t="shared" ref="AK202:AK265" si="107">ROUND(AI202*AJ202,)</f>
        <v>9115</v>
      </c>
      <c r="AL202" s="61">
        <f t="shared" ref="AL202:AL265" si="108">AK202+AI202</f>
        <v>57087</v>
      </c>
    </row>
    <row r="203" spans="2:38">
      <c r="B203" s="11" t="s">
        <v>1084</v>
      </c>
      <c r="C203" s="11"/>
      <c r="D203" s="11" t="s">
        <v>1192</v>
      </c>
      <c r="E203" s="21" t="s">
        <v>794</v>
      </c>
      <c r="F203" s="12">
        <v>75630.252100840342</v>
      </c>
      <c r="G203" s="13" t="s">
        <v>1205</v>
      </c>
      <c r="H203" s="27">
        <v>14369.747899159665</v>
      </c>
      <c r="I203" s="14">
        <f t="shared" si="87"/>
        <v>90000</v>
      </c>
      <c r="J203" s="28">
        <v>56975</v>
      </c>
      <c r="K203" s="29">
        <v>0.19</v>
      </c>
      <c r="L203" s="28">
        <f t="shared" si="96"/>
        <v>10825</v>
      </c>
      <c r="M203" s="30">
        <f t="shared" si="97"/>
        <v>67800</v>
      </c>
      <c r="N203" s="28">
        <v>28400</v>
      </c>
      <c r="O203" s="29">
        <v>0.19</v>
      </c>
      <c r="P203" s="28">
        <f t="shared" si="98"/>
        <v>5396</v>
      </c>
      <c r="Q203" s="30">
        <f t="shared" si="99"/>
        <v>33796</v>
      </c>
      <c r="R203" s="38">
        <v>42857.142857142855</v>
      </c>
      <c r="S203" s="13">
        <v>0.19</v>
      </c>
      <c r="T203" s="28">
        <f t="shared" si="100"/>
        <v>8143</v>
      </c>
      <c r="U203" s="30">
        <f t="shared" si="101"/>
        <v>51000</v>
      </c>
      <c r="V203" s="12">
        <v>43826.761473820297</v>
      </c>
      <c r="W203" s="13">
        <v>0.19</v>
      </c>
      <c r="X203" s="28">
        <f t="shared" si="102"/>
        <v>8327</v>
      </c>
      <c r="Y203" s="30">
        <f t="shared" si="103"/>
        <v>52154</v>
      </c>
      <c r="Z203" s="38">
        <v>35113.5</v>
      </c>
      <c r="AA203" s="13">
        <v>0.19</v>
      </c>
      <c r="AB203" s="28">
        <v>8236.5</v>
      </c>
      <c r="AC203" s="30">
        <f t="shared" si="104"/>
        <v>43350</v>
      </c>
      <c r="AD203" s="54">
        <f t="shared" si="92"/>
        <v>47133.776071967244</v>
      </c>
      <c r="AE203" s="54">
        <f t="shared" si="93"/>
        <v>44787.397052963024</v>
      </c>
      <c r="AF203" s="54">
        <f t="shared" si="94"/>
        <v>43341.952165481576</v>
      </c>
      <c r="AG203" s="54">
        <f t="shared" si="105"/>
        <v>42669.832956058082</v>
      </c>
      <c r="AH203" s="55">
        <f t="shared" si="95"/>
        <v>16932.608626158257</v>
      </c>
      <c r="AI203" s="54">
        <f t="shared" si="106"/>
        <v>42670</v>
      </c>
      <c r="AJ203" s="60">
        <v>0.19</v>
      </c>
      <c r="AK203" s="55">
        <f t="shared" si="107"/>
        <v>8107</v>
      </c>
      <c r="AL203" s="61">
        <f t="shared" si="108"/>
        <v>50777</v>
      </c>
    </row>
    <row r="204" spans="2:38">
      <c r="B204" s="11" t="s">
        <v>1085</v>
      </c>
      <c r="C204" s="11"/>
      <c r="D204" s="11" t="s">
        <v>1192</v>
      </c>
      <c r="E204" s="21" t="s">
        <v>795</v>
      </c>
      <c r="F204" s="12">
        <v>63025.210084033613</v>
      </c>
      <c r="G204" s="13" t="s">
        <v>1205</v>
      </c>
      <c r="H204" s="27">
        <v>11974.789915966387</v>
      </c>
      <c r="I204" s="14">
        <f t="shared" si="87"/>
        <v>75000</v>
      </c>
      <c r="J204" s="28">
        <v>4874</v>
      </c>
      <c r="K204" s="29">
        <v>0.19</v>
      </c>
      <c r="L204" s="28">
        <f t="shared" si="96"/>
        <v>926</v>
      </c>
      <c r="M204" s="30">
        <f t="shared" si="97"/>
        <v>5800</v>
      </c>
      <c r="N204" s="28">
        <v>3200</v>
      </c>
      <c r="O204" s="29">
        <v>0.19</v>
      </c>
      <c r="P204" s="28">
        <f t="shared" si="98"/>
        <v>608</v>
      </c>
      <c r="Q204" s="30">
        <f t="shared" si="99"/>
        <v>3808</v>
      </c>
      <c r="R204" s="38">
        <v>5611.7</v>
      </c>
      <c r="S204" s="13">
        <v>0.19</v>
      </c>
      <c r="T204" s="28">
        <f t="shared" si="100"/>
        <v>1066</v>
      </c>
      <c r="U204" s="30">
        <f t="shared" si="101"/>
        <v>6678</v>
      </c>
      <c r="V204" s="12">
        <v>8403.361344537816</v>
      </c>
      <c r="W204" s="13">
        <v>0.19</v>
      </c>
      <c r="X204" s="28">
        <f t="shared" si="102"/>
        <v>1597</v>
      </c>
      <c r="Y204" s="30">
        <f t="shared" si="103"/>
        <v>10000</v>
      </c>
      <c r="Z204" s="38">
        <v>3523.5</v>
      </c>
      <c r="AA204" s="13">
        <v>0.19</v>
      </c>
      <c r="AB204" s="28">
        <v>826.5</v>
      </c>
      <c r="AC204" s="30">
        <f t="shared" si="104"/>
        <v>4350</v>
      </c>
      <c r="AD204" s="54">
        <f t="shared" si="92"/>
        <v>14772.961904761905</v>
      </c>
      <c r="AE204" s="54">
        <f t="shared" si="93"/>
        <v>7393.4180065666551</v>
      </c>
      <c r="AF204" s="54">
        <f t="shared" si="94"/>
        <v>5242.8500000000004</v>
      </c>
      <c r="AG204" s="54">
        <f t="shared" si="105"/>
        <v>5383.3637287883357</v>
      </c>
      <c r="AH204" s="55">
        <f t="shared" si="95"/>
        <v>23711.825204003868</v>
      </c>
      <c r="AI204" s="54">
        <f t="shared" si="106"/>
        <v>5383</v>
      </c>
      <c r="AJ204" s="60">
        <v>0.19</v>
      </c>
      <c r="AK204" s="55">
        <f t="shared" si="107"/>
        <v>1023</v>
      </c>
      <c r="AL204" s="61">
        <f t="shared" si="108"/>
        <v>6406</v>
      </c>
    </row>
    <row r="205" spans="2:38">
      <c r="B205" s="11" t="s">
        <v>1086</v>
      </c>
      <c r="C205" s="11"/>
      <c r="D205" s="11" t="s">
        <v>1192</v>
      </c>
      <c r="E205" s="21" t="s">
        <v>796</v>
      </c>
      <c r="F205" s="12">
        <v>50420.168067226892</v>
      </c>
      <c r="G205" s="13" t="s">
        <v>1205</v>
      </c>
      <c r="H205" s="27">
        <v>9579.8319327731097</v>
      </c>
      <c r="I205" s="14">
        <f t="shared" si="87"/>
        <v>60000</v>
      </c>
      <c r="J205" s="28">
        <v>11597</v>
      </c>
      <c r="K205" s="29">
        <v>0.19</v>
      </c>
      <c r="L205" s="28">
        <f t="shared" si="96"/>
        <v>2203</v>
      </c>
      <c r="M205" s="30">
        <f t="shared" si="97"/>
        <v>13800</v>
      </c>
      <c r="N205" s="28">
        <v>6800</v>
      </c>
      <c r="O205" s="29">
        <v>0.19</v>
      </c>
      <c r="P205" s="28">
        <f t="shared" si="98"/>
        <v>1292</v>
      </c>
      <c r="Q205" s="30">
        <f t="shared" si="99"/>
        <v>8092</v>
      </c>
      <c r="R205" s="38">
        <v>11571.428571428571</v>
      </c>
      <c r="S205" s="13">
        <v>0.19</v>
      </c>
      <c r="T205" s="28">
        <f t="shared" si="100"/>
        <v>2199</v>
      </c>
      <c r="U205" s="30">
        <f t="shared" si="101"/>
        <v>13770</v>
      </c>
      <c r="V205" s="12">
        <v>8920.4912734324498</v>
      </c>
      <c r="W205" s="13">
        <v>0.19</v>
      </c>
      <c r="X205" s="28">
        <f t="shared" si="102"/>
        <v>1695</v>
      </c>
      <c r="Y205" s="30">
        <f t="shared" si="103"/>
        <v>10615</v>
      </c>
      <c r="Z205" s="38">
        <v>8383.5</v>
      </c>
      <c r="AA205" s="13">
        <v>0.19</v>
      </c>
      <c r="AB205" s="28">
        <v>1966.5</v>
      </c>
      <c r="AC205" s="30">
        <f t="shared" si="104"/>
        <v>10350</v>
      </c>
      <c r="AD205" s="54">
        <f t="shared" si="92"/>
        <v>16282.097985347986</v>
      </c>
      <c r="AE205" s="54">
        <f t="shared" si="93"/>
        <v>12286.928466375008</v>
      </c>
      <c r="AF205" s="54">
        <f t="shared" si="94"/>
        <v>10245.959922430509</v>
      </c>
      <c r="AG205" s="54">
        <f t="shared" si="105"/>
        <v>10509.27087208852</v>
      </c>
      <c r="AH205" s="55">
        <f t="shared" si="95"/>
        <v>16828.782868012928</v>
      </c>
      <c r="AI205" s="54">
        <f t="shared" si="106"/>
        <v>10509</v>
      </c>
      <c r="AJ205" s="60">
        <v>0.19</v>
      </c>
      <c r="AK205" s="55">
        <f t="shared" si="107"/>
        <v>1997</v>
      </c>
      <c r="AL205" s="61">
        <f t="shared" si="108"/>
        <v>12506</v>
      </c>
    </row>
    <row r="206" spans="2:38">
      <c r="B206" s="11" t="s">
        <v>1087</v>
      </c>
      <c r="C206" s="11"/>
      <c r="D206" s="11" t="s">
        <v>1192</v>
      </c>
      <c r="E206" s="21" t="s">
        <v>797</v>
      </c>
      <c r="F206" s="12">
        <v>12605.042016806723</v>
      </c>
      <c r="G206" s="13" t="s">
        <v>1205</v>
      </c>
      <c r="H206" s="27">
        <v>2394.9579831932774</v>
      </c>
      <c r="I206" s="14">
        <f t="shared" si="87"/>
        <v>15000</v>
      </c>
      <c r="J206" s="28">
        <v>10400</v>
      </c>
      <c r="K206" s="29">
        <v>0.19</v>
      </c>
      <c r="L206" s="28">
        <f t="shared" si="96"/>
        <v>1976</v>
      </c>
      <c r="M206" s="30">
        <f t="shared" si="97"/>
        <v>12376</v>
      </c>
      <c r="N206" s="28">
        <v>4666.666666666667</v>
      </c>
      <c r="O206" s="29">
        <v>0.19</v>
      </c>
      <c r="P206" s="28">
        <f t="shared" si="98"/>
        <v>887</v>
      </c>
      <c r="Q206" s="30">
        <f t="shared" si="99"/>
        <v>5554</v>
      </c>
      <c r="R206" s="38">
        <v>22857.142857142859</v>
      </c>
      <c r="S206" s="13">
        <v>0.19</v>
      </c>
      <c r="T206" s="28">
        <f t="shared" si="100"/>
        <v>4343</v>
      </c>
      <c r="U206" s="30">
        <f t="shared" si="101"/>
        <v>27200</v>
      </c>
      <c r="V206" s="12">
        <v>21008.403361344539</v>
      </c>
      <c r="W206" s="13">
        <v>0.19</v>
      </c>
      <c r="X206" s="28">
        <f t="shared" si="102"/>
        <v>3992</v>
      </c>
      <c r="Y206" s="30">
        <f t="shared" si="103"/>
        <v>25000</v>
      </c>
      <c r="Z206" s="38">
        <v>27823.5</v>
      </c>
      <c r="AA206" s="13">
        <v>0.19</v>
      </c>
      <c r="AB206" s="28">
        <v>6526.5</v>
      </c>
      <c r="AC206" s="30">
        <f t="shared" si="104"/>
        <v>34350</v>
      </c>
      <c r="AD206" s="54">
        <f t="shared" si="92"/>
        <v>16560.125816993463</v>
      </c>
      <c r="AE206" s="54">
        <f t="shared" si="93"/>
        <v>14192.814547067832</v>
      </c>
      <c r="AF206" s="54">
        <f t="shared" si="94"/>
        <v>16806.722689075632</v>
      </c>
      <c r="AG206" s="54">
        <f t="shared" si="105"/>
        <v>11603.985335159354</v>
      </c>
      <c r="AH206" s="55">
        <f t="shared" si="95"/>
        <v>8733.2399853675088</v>
      </c>
      <c r="AI206" s="54">
        <f t="shared" si="106"/>
        <v>11604</v>
      </c>
      <c r="AJ206" s="60">
        <v>0.19</v>
      </c>
      <c r="AK206" s="55">
        <f t="shared" si="107"/>
        <v>2205</v>
      </c>
      <c r="AL206" s="61">
        <f t="shared" si="108"/>
        <v>13809</v>
      </c>
    </row>
    <row r="207" spans="2:38">
      <c r="B207" s="11" t="s">
        <v>1088</v>
      </c>
      <c r="C207" s="11"/>
      <c r="D207" s="11" t="s">
        <v>1192</v>
      </c>
      <c r="E207" s="21" t="s">
        <v>798</v>
      </c>
      <c r="F207" s="12">
        <v>378151.26050420169</v>
      </c>
      <c r="G207" s="13" t="s">
        <v>1205</v>
      </c>
      <c r="H207" s="27">
        <v>71848.73949579832</v>
      </c>
      <c r="I207" s="14">
        <f t="shared" si="87"/>
        <v>450000</v>
      </c>
      <c r="J207" s="28">
        <v>1176303</v>
      </c>
      <c r="K207" s="29">
        <v>0.19</v>
      </c>
      <c r="L207" s="28">
        <f t="shared" si="96"/>
        <v>223498</v>
      </c>
      <c r="M207" s="30">
        <f t="shared" si="97"/>
        <v>1399801</v>
      </c>
      <c r="N207" s="28">
        <v>606666.66666666663</v>
      </c>
      <c r="O207" s="29">
        <v>0.19</v>
      </c>
      <c r="P207" s="28">
        <f t="shared" si="98"/>
        <v>115267</v>
      </c>
      <c r="Q207" s="30">
        <f t="shared" si="99"/>
        <v>721934</v>
      </c>
      <c r="R207" s="38">
        <v>1000000</v>
      </c>
      <c r="S207" s="13">
        <v>0.19</v>
      </c>
      <c r="T207" s="28">
        <f t="shared" si="100"/>
        <v>190000</v>
      </c>
      <c r="U207" s="30">
        <f t="shared" si="101"/>
        <v>1190000</v>
      </c>
      <c r="V207" s="12">
        <v>904848.09308338724</v>
      </c>
      <c r="W207" s="13">
        <v>0.19</v>
      </c>
      <c r="X207" s="28">
        <f t="shared" si="102"/>
        <v>171921</v>
      </c>
      <c r="Y207" s="30">
        <f t="shared" si="103"/>
        <v>1076769</v>
      </c>
      <c r="Z207" s="38">
        <v>850500</v>
      </c>
      <c r="AA207" s="13">
        <v>0.19</v>
      </c>
      <c r="AB207" s="28">
        <v>199500</v>
      </c>
      <c r="AC207" s="30">
        <f t="shared" si="104"/>
        <v>1050000</v>
      </c>
      <c r="AD207" s="54">
        <f t="shared" si="92"/>
        <v>819411.50337570917</v>
      </c>
      <c r="AE207" s="54">
        <f t="shared" si="93"/>
        <v>769539.31773298769</v>
      </c>
      <c r="AF207" s="54">
        <f t="shared" si="94"/>
        <v>877674.04654169362</v>
      </c>
      <c r="AG207" s="54">
        <f t="shared" si="105"/>
        <v>712263.05460935074</v>
      </c>
      <c r="AH207" s="55">
        <f t="shared" si="95"/>
        <v>285734.35860755836</v>
      </c>
      <c r="AI207" s="54">
        <f t="shared" si="106"/>
        <v>712263</v>
      </c>
      <c r="AJ207" s="60">
        <v>0.19</v>
      </c>
      <c r="AK207" s="55">
        <f t="shared" si="107"/>
        <v>135330</v>
      </c>
      <c r="AL207" s="61">
        <f t="shared" si="108"/>
        <v>847593</v>
      </c>
    </row>
    <row r="208" spans="2:38">
      <c r="B208" s="11" t="s">
        <v>1089</v>
      </c>
      <c r="C208" s="11"/>
      <c r="D208" s="11" t="s">
        <v>1192</v>
      </c>
      <c r="E208" s="21" t="s">
        <v>799</v>
      </c>
      <c r="F208" s="12">
        <v>201680.67226890757</v>
      </c>
      <c r="G208" s="13" t="s">
        <v>1205</v>
      </c>
      <c r="H208" s="27">
        <v>38319.327731092439</v>
      </c>
      <c r="I208" s="14">
        <f t="shared" si="87"/>
        <v>240000</v>
      </c>
      <c r="J208" s="28">
        <v>377983</v>
      </c>
      <c r="K208" s="29">
        <v>0.19</v>
      </c>
      <c r="L208" s="28">
        <f t="shared" si="96"/>
        <v>71817</v>
      </c>
      <c r="M208" s="30">
        <f t="shared" si="97"/>
        <v>449800</v>
      </c>
      <c r="N208" s="28">
        <v>233333.33333333334</v>
      </c>
      <c r="O208" s="29">
        <v>0.19</v>
      </c>
      <c r="P208" s="28">
        <f t="shared" si="98"/>
        <v>44333</v>
      </c>
      <c r="Q208" s="30">
        <f t="shared" si="99"/>
        <v>277666</v>
      </c>
      <c r="R208" s="38">
        <v>321428.57142857142</v>
      </c>
      <c r="S208" s="13">
        <v>0.19</v>
      </c>
      <c r="T208" s="28">
        <f t="shared" si="100"/>
        <v>61071</v>
      </c>
      <c r="U208" s="30">
        <f t="shared" si="101"/>
        <v>382500</v>
      </c>
      <c r="V208" s="12">
        <v>196250.8080155139</v>
      </c>
      <c r="W208" s="13">
        <v>0.19</v>
      </c>
      <c r="X208" s="28">
        <f t="shared" si="102"/>
        <v>37288</v>
      </c>
      <c r="Y208" s="30">
        <f t="shared" si="103"/>
        <v>233539</v>
      </c>
      <c r="Z208" s="38">
        <v>273253.5</v>
      </c>
      <c r="AA208" s="13">
        <v>0.19</v>
      </c>
      <c r="AB208" s="28">
        <v>64096.5</v>
      </c>
      <c r="AC208" s="30">
        <f t="shared" si="104"/>
        <v>337350</v>
      </c>
      <c r="AD208" s="54">
        <f t="shared" si="92"/>
        <v>267321.64750772103</v>
      </c>
      <c r="AE208" s="54">
        <f t="shared" si="93"/>
        <v>259674.41767104124</v>
      </c>
      <c r="AF208" s="54">
        <f t="shared" si="94"/>
        <v>253293.41666666669</v>
      </c>
      <c r="AG208" s="54">
        <f t="shared" si="105"/>
        <v>252568.76920801276</v>
      </c>
      <c r="AH208" s="55">
        <f t="shared" si="95"/>
        <v>71726.826756010749</v>
      </c>
      <c r="AI208" s="54">
        <f t="shared" si="106"/>
        <v>252569</v>
      </c>
      <c r="AJ208" s="60">
        <v>0.19</v>
      </c>
      <c r="AK208" s="55">
        <f t="shared" si="107"/>
        <v>47988</v>
      </c>
      <c r="AL208" s="61">
        <f t="shared" si="108"/>
        <v>300557</v>
      </c>
    </row>
    <row r="209" spans="2:38">
      <c r="B209" s="11" t="s">
        <v>1090</v>
      </c>
      <c r="C209" s="11"/>
      <c r="D209" s="11" t="s">
        <v>1192</v>
      </c>
      <c r="E209" s="21" t="s">
        <v>800</v>
      </c>
      <c r="F209" s="12">
        <v>75630.252100840342</v>
      </c>
      <c r="G209" s="13" t="s">
        <v>1205</v>
      </c>
      <c r="H209" s="27">
        <v>14369.747899159665</v>
      </c>
      <c r="I209" s="14">
        <f t="shared" si="87"/>
        <v>90000</v>
      </c>
      <c r="J209" s="28">
        <v>45210</v>
      </c>
      <c r="K209" s="29">
        <v>0.19</v>
      </c>
      <c r="L209" s="28">
        <f t="shared" si="96"/>
        <v>8590</v>
      </c>
      <c r="M209" s="30">
        <f t="shared" si="97"/>
        <v>53800</v>
      </c>
      <c r="N209" s="28">
        <v>18133.333333333332</v>
      </c>
      <c r="O209" s="29">
        <v>0.19</v>
      </c>
      <c r="P209" s="28">
        <f t="shared" si="98"/>
        <v>3445</v>
      </c>
      <c r="Q209" s="30">
        <f t="shared" si="99"/>
        <v>21578</v>
      </c>
      <c r="R209" s="38">
        <v>17142.857142857145</v>
      </c>
      <c r="S209" s="13">
        <v>0.19</v>
      </c>
      <c r="T209" s="28">
        <f t="shared" si="100"/>
        <v>3257</v>
      </c>
      <c r="U209" s="30">
        <f t="shared" si="101"/>
        <v>20400</v>
      </c>
      <c r="V209" s="12">
        <v>24434.389140271491</v>
      </c>
      <c r="W209" s="13">
        <v>0.19</v>
      </c>
      <c r="X209" s="28">
        <f t="shared" si="102"/>
        <v>4643</v>
      </c>
      <c r="Y209" s="30">
        <f t="shared" si="103"/>
        <v>29077</v>
      </c>
      <c r="Z209" s="38">
        <v>15795</v>
      </c>
      <c r="AA209" s="13">
        <v>0.19</v>
      </c>
      <c r="AB209" s="28">
        <v>3705</v>
      </c>
      <c r="AC209" s="30">
        <f t="shared" si="104"/>
        <v>19500</v>
      </c>
      <c r="AD209" s="54">
        <f t="shared" si="92"/>
        <v>32724.305286217055</v>
      </c>
      <c r="AE209" s="54">
        <f t="shared" si="93"/>
        <v>27258.503154117159</v>
      </c>
      <c r="AF209" s="54">
        <f t="shared" si="94"/>
        <v>21283.861236802411</v>
      </c>
      <c r="AG209" s="54">
        <f t="shared" si="105"/>
        <v>23709.912544293853</v>
      </c>
      <c r="AH209" s="55">
        <f t="shared" si="95"/>
        <v>23697.320188155736</v>
      </c>
      <c r="AI209" s="54">
        <f t="shared" si="106"/>
        <v>23710</v>
      </c>
      <c r="AJ209" s="60">
        <v>0.19</v>
      </c>
      <c r="AK209" s="55">
        <f t="shared" si="107"/>
        <v>4505</v>
      </c>
      <c r="AL209" s="61">
        <f t="shared" si="108"/>
        <v>28215</v>
      </c>
    </row>
    <row r="210" spans="2:38">
      <c r="B210" s="11" t="s">
        <v>1091</v>
      </c>
      <c r="C210" s="11"/>
      <c r="D210" s="11" t="s">
        <v>1192</v>
      </c>
      <c r="E210" s="21" t="s">
        <v>801</v>
      </c>
      <c r="F210" s="12">
        <v>252100.84033613445</v>
      </c>
      <c r="G210" s="13" t="s">
        <v>1205</v>
      </c>
      <c r="H210" s="27">
        <v>47899.159663865546</v>
      </c>
      <c r="I210" s="14">
        <f t="shared" si="87"/>
        <v>300000</v>
      </c>
      <c r="J210" s="28">
        <v>252101</v>
      </c>
      <c r="K210" s="29">
        <v>0.19</v>
      </c>
      <c r="L210" s="28">
        <f t="shared" si="96"/>
        <v>47899</v>
      </c>
      <c r="M210" s="30">
        <f t="shared" si="97"/>
        <v>300000</v>
      </c>
      <c r="N210" s="28">
        <v>0</v>
      </c>
      <c r="O210" s="29">
        <v>0.19</v>
      </c>
      <c r="P210" s="28">
        <f t="shared" si="98"/>
        <v>0</v>
      </c>
      <c r="Q210" s="30">
        <f t="shared" si="99"/>
        <v>0</v>
      </c>
      <c r="R210" s="38">
        <v>359040</v>
      </c>
      <c r="S210" s="13">
        <v>0.19</v>
      </c>
      <c r="T210" s="28">
        <f t="shared" si="100"/>
        <v>68218</v>
      </c>
      <c r="U210" s="30">
        <f t="shared" si="101"/>
        <v>427258</v>
      </c>
      <c r="V210" s="12">
        <v>214479.63800904978</v>
      </c>
      <c r="W210" s="13">
        <v>0.19</v>
      </c>
      <c r="X210" s="28">
        <f t="shared" si="102"/>
        <v>40751</v>
      </c>
      <c r="Y210" s="30">
        <f t="shared" si="103"/>
        <v>255231</v>
      </c>
      <c r="Z210" s="38">
        <v>328050</v>
      </c>
      <c r="AA210" s="13">
        <v>0.19</v>
      </c>
      <c r="AB210" s="28">
        <v>76950</v>
      </c>
      <c r="AC210" s="30">
        <f t="shared" si="104"/>
        <v>405000</v>
      </c>
      <c r="AD210" s="54">
        <f>AVERAGE(Z210,V210,R210,J210,F210)</f>
        <v>281154.29566903686</v>
      </c>
      <c r="AE210" s="54">
        <f>GEOMEAN(Z210,V210,R210,J210,F210)</f>
        <v>276136.33817643032</v>
      </c>
      <c r="AF210" s="54">
        <f>MEDIAN(Z210,V210,R210,J210,F210)</f>
        <v>252101</v>
      </c>
      <c r="AG210" s="54">
        <f>HARMEAN(Z210,V210,R210,J210,F210)</f>
        <v>271307.11992278497</v>
      </c>
      <c r="AH210" s="55">
        <f>STDEVA(Z210,V210,R210,J210,F210)</f>
        <v>59998.119249517265</v>
      </c>
      <c r="AI210" s="54">
        <f t="shared" si="106"/>
        <v>271307</v>
      </c>
      <c r="AJ210" s="60">
        <v>0.19</v>
      </c>
      <c r="AK210" s="55">
        <f t="shared" si="107"/>
        <v>51548</v>
      </c>
      <c r="AL210" s="61">
        <f t="shared" si="108"/>
        <v>322855</v>
      </c>
    </row>
    <row r="211" spans="2:38">
      <c r="B211" s="11" t="s">
        <v>1092</v>
      </c>
      <c r="C211" s="11"/>
      <c r="D211" s="11" t="s">
        <v>1192</v>
      </c>
      <c r="E211" s="21" t="s">
        <v>802</v>
      </c>
      <c r="F211" s="12">
        <v>37815.126050420171</v>
      </c>
      <c r="G211" s="13" t="s">
        <v>1205</v>
      </c>
      <c r="H211" s="27">
        <v>7184.8739495798327</v>
      </c>
      <c r="I211" s="14">
        <f t="shared" si="87"/>
        <v>45000</v>
      </c>
      <c r="J211" s="28">
        <v>34454</v>
      </c>
      <c r="K211" s="29">
        <v>0.19</v>
      </c>
      <c r="L211" s="28">
        <f t="shared" si="96"/>
        <v>6546</v>
      </c>
      <c r="M211" s="30">
        <f t="shared" si="97"/>
        <v>41000</v>
      </c>
      <c r="N211" s="28">
        <v>16266.666666666666</v>
      </c>
      <c r="O211" s="29">
        <v>0.19</v>
      </c>
      <c r="P211" s="28">
        <f t="shared" si="98"/>
        <v>3091</v>
      </c>
      <c r="Q211" s="30">
        <f t="shared" si="99"/>
        <v>19358</v>
      </c>
      <c r="R211" s="38">
        <v>26857.142857142859</v>
      </c>
      <c r="S211" s="13">
        <v>0.19</v>
      </c>
      <c r="T211" s="28">
        <f t="shared" si="100"/>
        <v>5103</v>
      </c>
      <c r="U211" s="30">
        <f t="shared" si="101"/>
        <v>31960</v>
      </c>
      <c r="V211" s="12">
        <v>24434.389140271491</v>
      </c>
      <c r="W211" s="13">
        <v>0.19</v>
      </c>
      <c r="X211" s="28">
        <f t="shared" si="102"/>
        <v>4643</v>
      </c>
      <c r="Y211" s="30">
        <f t="shared" si="103"/>
        <v>29077</v>
      </c>
      <c r="Z211" s="38">
        <v>24907.5</v>
      </c>
      <c r="AA211" s="13">
        <v>0.19</v>
      </c>
      <c r="AB211" s="28">
        <v>5842.5</v>
      </c>
      <c r="AC211" s="30">
        <f t="shared" si="104"/>
        <v>30750</v>
      </c>
      <c r="AD211" s="54">
        <f t="shared" ref="AD211:AD220" si="109">AVERAGE(Z211,V211,R211,N211,J211,F211)</f>
        <v>27455.804119083532</v>
      </c>
      <c r="AE211" s="54">
        <f t="shared" ref="AE211:AE220" si="110">GEOMEAN(Z211,V211,R211,N211,J211,F211)</f>
        <v>26501.219989391757</v>
      </c>
      <c r="AF211" s="54">
        <f t="shared" ref="AF211:AF220" si="111">MEDIAN(Z211,V211,R211,N211,J211,F211)</f>
        <v>25882.321428571428</v>
      </c>
      <c r="AG211" s="54">
        <f t="shared" si="105"/>
        <v>25504.502591150984</v>
      </c>
      <c r="AH211" s="55">
        <f t="shared" ref="AH211:AH220" si="112">STDEVA(Z211,V211,R211,N211,J211,F211)</f>
        <v>7713.2132222298023</v>
      </c>
      <c r="AI211" s="54">
        <f t="shared" si="106"/>
        <v>25505</v>
      </c>
      <c r="AJ211" s="60">
        <v>0.19</v>
      </c>
      <c r="AK211" s="55">
        <f t="shared" si="107"/>
        <v>4846</v>
      </c>
      <c r="AL211" s="61">
        <f t="shared" si="108"/>
        <v>30351</v>
      </c>
    </row>
    <row r="212" spans="2:38">
      <c r="B212" s="11" t="s">
        <v>1093</v>
      </c>
      <c r="C212" s="11"/>
      <c r="D212" s="11" t="s">
        <v>1192</v>
      </c>
      <c r="E212" s="21" t="s">
        <v>781</v>
      </c>
      <c r="F212" s="12">
        <v>378151.26050420169</v>
      </c>
      <c r="G212" s="13" t="s">
        <v>1205</v>
      </c>
      <c r="H212" s="27">
        <v>71848.73949579832</v>
      </c>
      <c r="I212" s="14">
        <f t="shared" si="87"/>
        <v>450000</v>
      </c>
      <c r="J212" s="28">
        <v>429800</v>
      </c>
      <c r="K212" s="29">
        <v>0.19</v>
      </c>
      <c r="L212" s="28">
        <f t="shared" si="96"/>
        <v>81662</v>
      </c>
      <c r="M212" s="30">
        <f t="shared" si="97"/>
        <v>511462</v>
      </c>
      <c r="N212" s="28">
        <v>153333.33333333334</v>
      </c>
      <c r="O212" s="29">
        <v>0.19</v>
      </c>
      <c r="P212" s="28">
        <f t="shared" si="98"/>
        <v>29133</v>
      </c>
      <c r="Q212" s="30">
        <f t="shared" si="99"/>
        <v>182466</v>
      </c>
      <c r="R212" s="38">
        <v>157000</v>
      </c>
      <c r="S212" s="13">
        <v>0.19</v>
      </c>
      <c r="T212" s="28">
        <f t="shared" si="100"/>
        <v>29830</v>
      </c>
      <c r="U212" s="30">
        <f t="shared" si="101"/>
        <v>186830</v>
      </c>
      <c r="V212" s="12">
        <v>325791.85520361993</v>
      </c>
      <c r="W212" s="13">
        <v>0.19</v>
      </c>
      <c r="X212" s="28">
        <f t="shared" si="102"/>
        <v>61900</v>
      </c>
      <c r="Y212" s="30">
        <f t="shared" si="103"/>
        <v>387692</v>
      </c>
      <c r="Z212" s="38">
        <v>133650</v>
      </c>
      <c r="AA212" s="13">
        <v>0.19</v>
      </c>
      <c r="AB212" s="28">
        <v>31350</v>
      </c>
      <c r="AC212" s="30">
        <f t="shared" si="104"/>
        <v>165000</v>
      </c>
      <c r="AD212" s="54">
        <f t="shared" si="109"/>
        <v>262954.40817352582</v>
      </c>
      <c r="AE212" s="54">
        <f t="shared" si="110"/>
        <v>235448.6636265057</v>
      </c>
      <c r="AF212" s="54">
        <f t="shared" si="111"/>
        <v>241395.92760180996</v>
      </c>
      <c r="AG212" s="54">
        <f t="shared" si="105"/>
        <v>211163.89709702379</v>
      </c>
      <c r="AH212" s="55">
        <f t="shared" si="112"/>
        <v>130398.66385949575</v>
      </c>
      <c r="AI212" s="54">
        <f t="shared" si="106"/>
        <v>211164</v>
      </c>
      <c r="AJ212" s="60">
        <v>0.19</v>
      </c>
      <c r="AK212" s="55">
        <f t="shared" si="107"/>
        <v>40121</v>
      </c>
      <c r="AL212" s="61">
        <f t="shared" si="108"/>
        <v>251285</v>
      </c>
    </row>
    <row r="213" spans="2:38">
      <c r="B213" s="11" t="s">
        <v>1094</v>
      </c>
      <c r="C213" s="11"/>
      <c r="D213" s="11" t="s">
        <v>1192</v>
      </c>
      <c r="E213" s="21" t="s">
        <v>803</v>
      </c>
      <c r="F213" s="12">
        <v>504201.68067226891</v>
      </c>
      <c r="G213" s="13" t="s">
        <v>1205</v>
      </c>
      <c r="H213" s="27">
        <v>95798.319327731093</v>
      </c>
      <c r="I213" s="14">
        <f t="shared" si="87"/>
        <v>600000</v>
      </c>
      <c r="J213" s="28">
        <v>590000</v>
      </c>
      <c r="K213" s="29">
        <v>0.19</v>
      </c>
      <c r="L213" s="28">
        <f t="shared" si="96"/>
        <v>112100</v>
      </c>
      <c r="M213" s="30">
        <f t="shared" si="97"/>
        <v>702100</v>
      </c>
      <c r="N213" s="28">
        <v>260000</v>
      </c>
      <c r="O213" s="29">
        <v>0.19</v>
      </c>
      <c r="P213" s="28">
        <f t="shared" si="98"/>
        <v>49400</v>
      </c>
      <c r="Q213" s="30">
        <f t="shared" si="99"/>
        <v>309400</v>
      </c>
      <c r="R213" s="38">
        <v>520880</v>
      </c>
      <c r="S213" s="13">
        <v>0.19</v>
      </c>
      <c r="T213" s="28">
        <f t="shared" si="100"/>
        <v>98967</v>
      </c>
      <c r="U213" s="30">
        <f t="shared" si="101"/>
        <v>619847</v>
      </c>
      <c r="V213" s="12">
        <v>381383.32255979313</v>
      </c>
      <c r="W213" s="13">
        <v>0.19</v>
      </c>
      <c r="X213" s="28">
        <f t="shared" si="102"/>
        <v>72463</v>
      </c>
      <c r="Y213" s="30">
        <f t="shared" si="103"/>
        <v>453846</v>
      </c>
      <c r="Z213" s="38">
        <v>303750</v>
      </c>
      <c r="AA213" s="13">
        <v>0.19</v>
      </c>
      <c r="AB213" s="28">
        <v>71250</v>
      </c>
      <c r="AC213" s="30">
        <f t="shared" si="104"/>
        <v>375000</v>
      </c>
      <c r="AD213" s="54">
        <f t="shared" si="109"/>
        <v>426702.50053867698</v>
      </c>
      <c r="AE213" s="54">
        <f t="shared" si="110"/>
        <v>408796.86121589161</v>
      </c>
      <c r="AF213" s="54">
        <f t="shared" si="111"/>
        <v>442792.50161603105</v>
      </c>
      <c r="AG213" s="54">
        <f t="shared" si="105"/>
        <v>390664.53989563801</v>
      </c>
      <c r="AH213" s="55">
        <f t="shared" si="112"/>
        <v>131531.33970558498</v>
      </c>
      <c r="AI213" s="54">
        <f t="shared" si="106"/>
        <v>390665</v>
      </c>
      <c r="AJ213" s="60">
        <v>0.19</v>
      </c>
      <c r="AK213" s="55">
        <f t="shared" si="107"/>
        <v>74226</v>
      </c>
      <c r="AL213" s="61">
        <f t="shared" si="108"/>
        <v>464891</v>
      </c>
    </row>
    <row r="214" spans="2:38">
      <c r="B214" s="11" t="s">
        <v>1095</v>
      </c>
      <c r="C214" s="11"/>
      <c r="D214" s="11" t="s">
        <v>1192</v>
      </c>
      <c r="E214" s="21" t="s">
        <v>804</v>
      </c>
      <c r="F214" s="12">
        <v>25210.084033613446</v>
      </c>
      <c r="G214" s="13" t="s">
        <v>1205</v>
      </c>
      <c r="H214" s="27">
        <v>4789.9159663865548</v>
      </c>
      <c r="I214" s="14">
        <f t="shared" si="87"/>
        <v>30000</v>
      </c>
      <c r="J214" s="28">
        <v>34034</v>
      </c>
      <c r="K214" s="29">
        <v>0.19</v>
      </c>
      <c r="L214" s="28">
        <f t="shared" si="96"/>
        <v>6466</v>
      </c>
      <c r="M214" s="30">
        <f t="shared" si="97"/>
        <v>40500</v>
      </c>
      <c r="N214" s="28">
        <v>16266.666666666666</v>
      </c>
      <c r="O214" s="29">
        <v>0.19</v>
      </c>
      <c r="P214" s="28">
        <f t="shared" si="98"/>
        <v>3091</v>
      </c>
      <c r="Q214" s="30">
        <f t="shared" si="99"/>
        <v>19358</v>
      </c>
      <c r="R214" s="38">
        <v>28928.571428571431</v>
      </c>
      <c r="S214" s="13">
        <v>0.19</v>
      </c>
      <c r="T214" s="28">
        <f t="shared" si="100"/>
        <v>5496</v>
      </c>
      <c r="U214" s="30">
        <f t="shared" si="101"/>
        <v>34425</v>
      </c>
      <c r="V214" s="12">
        <v>26179.702650290885</v>
      </c>
      <c r="W214" s="13">
        <v>0.19</v>
      </c>
      <c r="X214" s="28">
        <f t="shared" si="102"/>
        <v>4974</v>
      </c>
      <c r="Y214" s="30">
        <f t="shared" si="103"/>
        <v>31154</v>
      </c>
      <c r="Z214" s="38">
        <v>22113</v>
      </c>
      <c r="AA214" s="13">
        <v>0.19</v>
      </c>
      <c r="AB214" s="28">
        <v>5187</v>
      </c>
      <c r="AC214" s="30">
        <f t="shared" si="104"/>
        <v>27300</v>
      </c>
      <c r="AD214" s="54">
        <f t="shared" si="109"/>
        <v>25455.337463190404</v>
      </c>
      <c r="AE214" s="54">
        <f t="shared" si="110"/>
        <v>24819.186148617417</v>
      </c>
      <c r="AF214" s="54">
        <f t="shared" si="111"/>
        <v>25694.893341952164</v>
      </c>
      <c r="AG214" s="54">
        <f t="shared" si="105"/>
        <v>24143.687936096045</v>
      </c>
      <c r="AH214" s="55">
        <f t="shared" si="112"/>
        <v>6030.6641424054305</v>
      </c>
      <c r="AI214" s="54">
        <f t="shared" si="106"/>
        <v>24144</v>
      </c>
      <c r="AJ214" s="60">
        <v>0.19</v>
      </c>
      <c r="AK214" s="55">
        <f t="shared" si="107"/>
        <v>4587</v>
      </c>
      <c r="AL214" s="61">
        <f t="shared" si="108"/>
        <v>28731</v>
      </c>
    </row>
    <row r="215" spans="2:38">
      <c r="B215" s="11" t="s">
        <v>1096</v>
      </c>
      <c r="C215" s="11"/>
      <c r="D215" s="11" t="s">
        <v>1192</v>
      </c>
      <c r="E215" s="21" t="s">
        <v>805</v>
      </c>
      <c r="F215" s="12">
        <v>63025.210084033613</v>
      </c>
      <c r="G215" s="13" t="s">
        <v>1205</v>
      </c>
      <c r="H215" s="27">
        <v>11974.789915966387</v>
      </c>
      <c r="I215" s="14">
        <f t="shared" si="87"/>
        <v>75000</v>
      </c>
      <c r="J215" s="28">
        <v>119800</v>
      </c>
      <c r="K215" s="29">
        <v>0.19</v>
      </c>
      <c r="L215" s="28">
        <f t="shared" si="96"/>
        <v>22762</v>
      </c>
      <c r="M215" s="30">
        <f t="shared" si="97"/>
        <v>142562</v>
      </c>
      <c r="N215" s="28">
        <v>54933.333333333336</v>
      </c>
      <c r="O215" s="29">
        <v>0.19</v>
      </c>
      <c r="P215" s="28">
        <f t="shared" si="98"/>
        <v>10437</v>
      </c>
      <c r="Q215" s="30">
        <f t="shared" si="99"/>
        <v>65370</v>
      </c>
      <c r="R215" s="38">
        <v>81857.142857142855</v>
      </c>
      <c r="S215" s="13">
        <v>0.19</v>
      </c>
      <c r="T215" s="28">
        <f t="shared" si="100"/>
        <v>15553</v>
      </c>
      <c r="U215" s="30">
        <f t="shared" si="101"/>
        <v>97410</v>
      </c>
      <c r="V215" s="12">
        <v>74725.274725274721</v>
      </c>
      <c r="W215" s="13">
        <v>0.19</v>
      </c>
      <c r="X215" s="28">
        <f t="shared" si="102"/>
        <v>14198</v>
      </c>
      <c r="Y215" s="30">
        <f t="shared" si="103"/>
        <v>88923</v>
      </c>
      <c r="Z215" s="38">
        <v>27823.5</v>
      </c>
      <c r="AA215" s="13">
        <v>0.19</v>
      </c>
      <c r="AB215" s="28">
        <v>6526.5</v>
      </c>
      <c r="AC215" s="30">
        <f t="shared" si="104"/>
        <v>34350</v>
      </c>
      <c r="AD215" s="54">
        <f t="shared" si="109"/>
        <v>70360.743499964083</v>
      </c>
      <c r="AE215" s="54">
        <f t="shared" si="110"/>
        <v>64287.09813960873</v>
      </c>
      <c r="AF215" s="54">
        <f t="shared" si="111"/>
        <v>68875.242404654171</v>
      </c>
      <c r="AG215" s="54">
        <f t="shared" si="105"/>
        <v>57715.951934571785</v>
      </c>
      <c r="AH215" s="55">
        <f t="shared" si="112"/>
        <v>30648.616718520032</v>
      </c>
      <c r="AI215" s="54">
        <f t="shared" si="106"/>
        <v>57716</v>
      </c>
      <c r="AJ215" s="60">
        <v>0.19</v>
      </c>
      <c r="AK215" s="55">
        <f t="shared" si="107"/>
        <v>10966</v>
      </c>
      <c r="AL215" s="61">
        <f t="shared" si="108"/>
        <v>68682</v>
      </c>
    </row>
    <row r="216" spans="2:38">
      <c r="B216" s="11" t="s">
        <v>1097</v>
      </c>
      <c r="C216" s="11"/>
      <c r="D216" s="11" t="s">
        <v>1192</v>
      </c>
      <c r="E216" s="21" t="s">
        <v>806</v>
      </c>
      <c r="F216" s="12">
        <v>50420.168067226892</v>
      </c>
      <c r="G216" s="13" t="s">
        <v>1205</v>
      </c>
      <c r="H216" s="27">
        <v>9579.8319327731097</v>
      </c>
      <c r="I216" s="14">
        <f t="shared" si="87"/>
        <v>60000</v>
      </c>
      <c r="J216" s="28">
        <v>27059</v>
      </c>
      <c r="K216" s="29">
        <v>0.19</v>
      </c>
      <c r="L216" s="28">
        <f t="shared" si="96"/>
        <v>5141</v>
      </c>
      <c r="M216" s="30">
        <f t="shared" si="97"/>
        <v>32200</v>
      </c>
      <c r="N216" s="28">
        <v>16266.666666666666</v>
      </c>
      <c r="O216" s="29">
        <v>0.19</v>
      </c>
      <c r="P216" s="28">
        <f t="shared" si="98"/>
        <v>3091</v>
      </c>
      <c r="Q216" s="30">
        <f t="shared" si="99"/>
        <v>19358</v>
      </c>
      <c r="R216" s="38">
        <v>24142.857142857145</v>
      </c>
      <c r="S216" s="13">
        <v>0.19</v>
      </c>
      <c r="T216" s="28">
        <f t="shared" si="100"/>
        <v>4587</v>
      </c>
      <c r="U216" s="30">
        <f t="shared" si="101"/>
        <v>28730</v>
      </c>
      <c r="V216" s="12">
        <v>24434.389140271491</v>
      </c>
      <c r="W216" s="13">
        <v>0.19</v>
      </c>
      <c r="X216" s="28">
        <f t="shared" si="102"/>
        <v>4643</v>
      </c>
      <c r="Y216" s="30">
        <f t="shared" si="103"/>
        <v>29077</v>
      </c>
      <c r="Z216" s="38">
        <v>23085</v>
      </c>
      <c r="AA216" s="13">
        <v>0.19</v>
      </c>
      <c r="AB216" s="28">
        <v>5415</v>
      </c>
      <c r="AC216" s="30">
        <f t="shared" si="104"/>
        <v>28500</v>
      </c>
      <c r="AD216" s="54">
        <f t="shared" si="109"/>
        <v>27568.013502837031</v>
      </c>
      <c r="AE216" s="54">
        <f t="shared" si="110"/>
        <v>25905.328553882791</v>
      </c>
      <c r="AF216" s="54">
        <f t="shared" si="111"/>
        <v>24288.62314156432</v>
      </c>
      <c r="AG216" s="54">
        <f t="shared" si="105"/>
        <v>24597.297137332549</v>
      </c>
      <c r="AH216" s="55">
        <f t="shared" si="112"/>
        <v>11763.071121903888</v>
      </c>
      <c r="AI216" s="54">
        <f t="shared" si="106"/>
        <v>24597</v>
      </c>
      <c r="AJ216" s="60">
        <v>0.19</v>
      </c>
      <c r="AK216" s="55">
        <f t="shared" si="107"/>
        <v>4673</v>
      </c>
      <c r="AL216" s="61">
        <f t="shared" si="108"/>
        <v>29270</v>
      </c>
    </row>
    <row r="217" spans="2:38">
      <c r="B217" s="11" t="s">
        <v>1098</v>
      </c>
      <c r="C217" s="11"/>
      <c r="D217" s="11" t="s">
        <v>1192</v>
      </c>
      <c r="E217" s="21" t="s">
        <v>807</v>
      </c>
      <c r="F217" s="12">
        <v>50420.168067226892</v>
      </c>
      <c r="G217" s="13" t="s">
        <v>1205</v>
      </c>
      <c r="H217" s="27">
        <v>9579.8319327731097</v>
      </c>
      <c r="I217" s="14">
        <f t="shared" si="87"/>
        <v>60000</v>
      </c>
      <c r="J217" s="28">
        <v>11597</v>
      </c>
      <c r="K217" s="29">
        <v>0.19</v>
      </c>
      <c r="L217" s="28">
        <f t="shared" si="96"/>
        <v>2203</v>
      </c>
      <c r="M217" s="30">
        <f t="shared" si="97"/>
        <v>13800</v>
      </c>
      <c r="N217" s="28">
        <v>6800</v>
      </c>
      <c r="O217" s="29">
        <v>0.19</v>
      </c>
      <c r="P217" s="28">
        <f t="shared" si="98"/>
        <v>1292</v>
      </c>
      <c r="Q217" s="30">
        <f t="shared" si="99"/>
        <v>8092</v>
      </c>
      <c r="R217" s="38">
        <v>11571.428571428571</v>
      </c>
      <c r="S217" s="13">
        <v>0.19</v>
      </c>
      <c r="T217" s="28">
        <f t="shared" si="100"/>
        <v>2199</v>
      </c>
      <c r="U217" s="30">
        <f t="shared" si="101"/>
        <v>13770</v>
      </c>
      <c r="V217" s="12">
        <v>8920.4912734324498</v>
      </c>
      <c r="W217" s="13">
        <v>0.19</v>
      </c>
      <c r="X217" s="28">
        <f t="shared" si="102"/>
        <v>1695</v>
      </c>
      <c r="Y217" s="30">
        <f t="shared" si="103"/>
        <v>10615</v>
      </c>
      <c r="Z217" s="38">
        <v>8383.5</v>
      </c>
      <c r="AA217" s="13">
        <v>0.19</v>
      </c>
      <c r="AB217" s="28">
        <v>1966.5</v>
      </c>
      <c r="AC217" s="30">
        <f t="shared" si="104"/>
        <v>10350</v>
      </c>
      <c r="AD217" s="54">
        <f t="shared" si="109"/>
        <v>16282.097985347986</v>
      </c>
      <c r="AE217" s="54">
        <f t="shared" si="110"/>
        <v>12286.928466375008</v>
      </c>
      <c r="AF217" s="54">
        <f t="shared" si="111"/>
        <v>10245.959922430509</v>
      </c>
      <c r="AG217" s="54">
        <f t="shared" si="105"/>
        <v>10509.27087208852</v>
      </c>
      <c r="AH217" s="55">
        <f t="shared" si="112"/>
        <v>16828.782868012928</v>
      </c>
      <c r="AI217" s="54">
        <f t="shared" si="106"/>
        <v>10509</v>
      </c>
      <c r="AJ217" s="60">
        <v>0.19</v>
      </c>
      <c r="AK217" s="55">
        <f t="shared" si="107"/>
        <v>1997</v>
      </c>
      <c r="AL217" s="61">
        <f t="shared" si="108"/>
        <v>12506</v>
      </c>
    </row>
    <row r="218" spans="2:38">
      <c r="B218" s="11" t="s">
        <v>1099</v>
      </c>
      <c r="C218" s="11"/>
      <c r="D218" s="11" t="s">
        <v>1192</v>
      </c>
      <c r="E218" s="21" t="s">
        <v>808</v>
      </c>
      <c r="F218" s="12">
        <v>37815.126050420171</v>
      </c>
      <c r="G218" s="13" t="s">
        <v>1205</v>
      </c>
      <c r="H218" s="27">
        <v>7184.8739495798327</v>
      </c>
      <c r="I218" s="14">
        <f t="shared" si="87"/>
        <v>45000</v>
      </c>
      <c r="J218" s="28">
        <v>105866</v>
      </c>
      <c r="K218" s="29">
        <v>0.19</v>
      </c>
      <c r="L218" s="28">
        <f t="shared" si="96"/>
        <v>20115</v>
      </c>
      <c r="M218" s="30">
        <f t="shared" si="97"/>
        <v>125981</v>
      </c>
      <c r="N218" s="28">
        <v>56266.666666666664</v>
      </c>
      <c r="O218" s="29">
        <v>0.19</v>
      </c>
      <c r="P218" s="28">
        <f t="shared" si="98"/>
        <v>10691</v>
      </c>
      <c r="Q218" s="30">
        <f t="shared" si="99"/>
        <v>66958</v>
      </c>
      <c r="R218" s="38">
        <v>97857.142857142855</v>
      </c>
      <c r="S218" s="13">
        <v>0.19</v>
      </c>
      <c r="T218" s="28">
        <f t="shared" si="100"/>
        <v>18593</v>
      </c>
      <c r="U218" s="30">
        <f t="shared" si="101"/>
        <v>116450</v>
      </c>
      <c r="V218" s="12">
        <v>73561.732385261799</v>
      </c>
      <c r="W218" s="13">
        <v>0.19</v>
      </c>
      <c r="X218" s="28">
        <f t="shared" si="102"/>
        <v>13977</v>
      </c>
      <c r="Y218" s="30">
        <f t="shared" si="103"/>
        <v>87539</v>
      </c>
      <c r="Z218" s="38">
        <v>76423.5</v>
      </c>
      <c r="AA218" s="13">
        <v>0.19</v>
      </c>
      <c r="AB218" s="28">
        <v>17926.5</v>
      </c>
      <c r="AC218" s="30">
        <f t="shared" si="104"/>
        <v>94350</v>
      </c>
      <c r="AD218" s="54">
        <f t="shared" si="109"/>
        <v>74631.694659915243</v>
      </c>
      <c r="AE218" s="54">
        <f t="shared" si="110"/>
        <v>70608.574095275209</v>
      </c>
      <c r="AF218" s="54">
        <f t="shared" si="111"/>
        <v>74992.6161926309</v>
      </c>
      <c r="AG218" s="54">
        <f t="shared" si="105"/>
        <v>66253.800428752627</v>
      </c>
      <c r="AH218" s="55">
        <f t="shared" si="112"/>
        <v>25345.9765527239</v>
      </c>
      <c r="AI218" s="54">
        <f t="shared" si="106"/>
        <v>66254</v>
      </c>
      <c r="AJ218" s="60">
        <v>0.19</v>
      </c>
      <c r="AK218" s="55">
        <f t="shared" si="107"/>
        <v>12588</v>
      </c>
      <c r="AL218" s="61">
        <f t="shared" si="108"/>
        <v>78842</v>
      </c>
    </row>
    <row r="219" spans="2:38">
      <c r="B219" s="11" t="s">
        <v>1100</v>
      </c>
      <c r="C219" s="11"/>
      <c r="D219" s="11" t="s">
        <v>1192</v>
      </c>
      <c r="E219" s="21" t="s">
        <v>809</v>
      </c>
      <c r="F219" s="12">
        <v>12605.042016806723</v>
      </c>
      <c r="G219" s="13" t="s">
        <v>1205</v>
      </c>
      <c r="H219" s="27">
        <v>2394.9579831932774</v>
      </c>
      <c r="I219" s="14">
        <f t="shared" si="87"/>
        <v>15000</v>
      </c>
      <c r="J219" s="28">
        <v>4800</v>
      </c>
      <c r="K219" s="29">
        <v>0.19</v>
      </c>
      <c r="L219" s="28">
        <f t="shared" si="96"/>
        <v>912</v>
      </c>
      <c r="M219" s="30">
        <f t="shared" si="97"/>
        <v>5712</v>
      </c>
      <c r="N219" s="28">
        <v>2800</v>
      </c>
      <c r="O219" s="29">
        <v>0.19</v>
      </c>
      <c r="P219" s="28">
        <f t="shared" si="98"/>
        <v>532</v>
      </c>
      <c r="Q219" s="30">
        <f t="shared" si="99"/>
        <v>3332</v>
      </c>
      <c r="R219" s="38">
        <v>2571.4285714285711</v>
      </c>
      <c r="S219" s="13">
        <v>0.19</v>
      </c>
      <c r="T219" s="28">
        <f t="shared" si="100"/>
        <v>489</v>
      </c>
      <c r="U219" s="30">
        <f t="shared" si="101"/>
        <v>3060</v>
      </c>
      <c r="V219" s="12">
        <v>3102.779573367809</v>
      </c>
      <c r="W219" s="13">
        <v>0.19</v>
      </c>
      <c r="X219" s="28">
        <f t="shared" si="102"/>
        <v>590</v>
      </c>
      <c r="Y219" s="30">
        <f t="shared" si="103"/>
        <v>3693</v>
      </c>
      <c r="Z219" s="38">
        <v>3645</v>
      </c>
      <c r="AA219" s="13">
        <v>0.19</v>
      </c>
      <c r="AB219" s="28">
        <v>855</v>
      </c>
      <c r="AC219" s="30">
        <f t="shared" si="104"/>
        <v>4500</v>
      </c>
      <c r="AD219" s="54">
        <f t="shared" si="109"/>
        <v>4920.7083602671837</v>
      </c>
      <c r="AE219" s="54">
        <f t="shared" si="110"/>
        <v>4125.0360464550758</v>
      </c>
      <c r="AF219" s="54">
        <f t="shared" si="111"/>
        <v>3373.8897866839043</v>
      </c>
      <c r="AG219" s="54">
        <f t="shared" si="105"/>
        <v>3680.2173248983099</v>
      </c>
      <c r="AH219" s="55">
        <f t="shared" si="112"/>
        <v>3847.3983579429482</v>
      </c>
      <c r="AI219" s="54">
        <f t="shared" si="106"/>
        <v>3680</v>
      </c>
      <c r="AJ219" s="60">
        <v>0.19</v>
      </c>
      <c r="AK219" s="55">
        <f t="shared" si="107"/>
        <v>699</v>
      </c>
      <c r="AL219" s="61">
        <f t="shared" si="108"/>
        <v>4379</v>
      </c>
    </row>
    <row r="220" spans="2:38">
      <c r="B220" s="11" t="s">
        <v>1101</v>
      </c>
      <c r="C220" s="11"/>
      <c r="D220" s="11" t="s">
        <v>1192</v>
      </c>
      <c r="E220" s="21" t="s">
        <v>783</v>
      </c>
      <c r="F220" s="12">
        <v>75630.252100840342</v>
      </c>
      <c r="G220" s="13" t="s">
        <v>1205</v>
      </c>
      <c r="H220" s="27">
        <v>14369.747899159665</v>
      </c>
      <c r="I220" s="14">
        <f t="shared" si="87"/>
        <v>90000</v>
      </c>
      <c r="J220" s="28">
        <v>327563</v>
      </c>
      <c r="K220" s="29">
        <v>0.19</v>
      </c>
      <c r="L220" s="28">
        <f t="shared" si="96"/>
        <v>62237</v>
      </c>
      <c r="M220" s="30">
        <f t="shared" si="97"/>
        <v>389800</v>
      </c>
      <c r="N220" s="28">
        <v>167333.33333333334</v>
      </c>
      <c r="O220" s="29">
        <v>0.19</v>
      </c>
      <c r="P220" s="28">
        <f t="shared" si="98"/>
        <v>31793</v>
      </c>
      <c r="Q220" s="30">
        <f t="shared" si="99"/>
        <v>199126</v>
      </c>
      <c r="R220" s="38">
        <v>278428.57142857142</v>
      </c>
      <c r="S220" s="13">
        <v>0.19</v>
      </c>
      <c r="T220" s="28">
        <f t="shared" si="100"/>
        <v>52901</v>
      </c>
      <c r="U220" s="30">
        <f t="shared" si="101"/>
        <v>331330</v>
      </c>
      <c r="V220" s="12">
        <v>251971.55785391078</v>
      </c>
      <c r="W220" s="13">
        <v>0.19</v>
      </c>
      <c r="X220" s="28">
        <f t="shared" si="102"/>
        <v>47875</v>
      </c>
      <c r="Y220" s="30">
        <f t="shared" si="103"/>
        <v>299847</v>
      </c>
      <c r="Z220" s="38">
        <v>236925</v>
      </c>
      <c r="AA220" s="13">
        <v>0.19</v>
      </c>
      <c r="AB220" s="28">
        <v>55575</v>
      </c>
      <c r="AC220" s="30">
        <f t="shared" si="104"/>
        <v>292500</v>
      </c>
      <c r="AD220" s="54">
        <f t="shared" si="109"/>
        <v>222975.28578610931</v>
      </c>
      <c r="AE220" s="54">
        <f t="shared" si="110"/>
        <v>202476.601775891</v>
      </c>
      <c r="AF220" s="54">
        <f t="shared" si="111"/>
        <v>244448.27892695539</v>
      </c>
      <c r="AG220" s="54">
        <f t="shared" si="105"/>
        <v>176303.62881709303</v>
      </c>
      <c r="AH220" s="55">
        <f t="shared" si="112"/>
        <v>89281.152544061799</v>
      </c>
      <c r="AI220" s="54">
        <f t="shared" si="106"/>
        <v>176304</v>
      </c>
      <c r="AJ220" s="60">
        <v>0.19</v>
      </c>
      <c r="AK220" s="55">
        <f t="shared" si="107"/>
        <v>33498</v>
      </c>
      <c r="AL220" s="61">
        <f t="shared" si="108"/>
        <v>209802</v>
      </c>
    </row>
    <row r="221" spans="2:38">
      <c r="B221" s="11" t="s">
        <v>1102</v>
      </c>
      <c r="C221" s="11"/>
      <c r="D221" s="11" t="s">
        <v>1192</v>
      </c>
      <c r="E221" s="21" t="s">
        <v>810</v>
      </c>
      <c r="F221" s="12">
        <v>302521.00840336137</v>
      </c>
      <c r="G221" s="13" t="s">
        <v>1205</v>
      </c>
      <c r="H221" s="27">
        <v>57478.991596638662</v>
      </c>
      <c r="I221" s="14">
        <f t="shared" si="87"/>
        <v>360000</v>
      </c>
      <c r="J221" s="28">
        <v>842017</v>
      </c>
      <c r="K221" s="29">
        <v>0.19</v>
      </c>
      <c r="L221" s="28">
        <f t="shared" si="96"/>
        <v>159983</v>
      </c>
      <c r="M221" s="30">
        <f t="shared" si="97"/>
        <v>1002000</v>
      </c>
      <c r="N221" s="28">
        <v>0</v>
      </c>
      <c r="O221" s="29">
        <v>0.19</v>
      </c>
      <c r="P221" s="28">
        <f t="shared" si="98"/>
        <v>0</v>
      </c>
      <c r="Q221" s="30">
        <f t="shared" si="99"/>
        <v>0</v>
      </c>
      <c r="R221" s="38">
        <v>1255144</v>
      </c>
      <c r="S221" s="13">
        <v>0.19</v>
      </c>
      <c r="T221" s="28">
        <f t="shared" si="100"/>
        <v>238477</v>
      </c>
      <c r="U221" s="30">
        <f t="shared" si="101"/>
        <v>1493621</v>
      </c>
      <c r="V221" s="12">
        <v>303167.42081447964</v>
      </c>
      <c r="W221" s="13">
        <v>0.19</v>
      </c>
      <c r="X221" s="28">
        <f t="shared" si="102"/>
        <v>57602</v>
      </c>
      <c r="Y221" s="30">
        <f t="shared" si="103"/>
        <v>360769</v>
      </c>
      <c r="Z221" s="38">
        <v>1215000</v>
      </c>
      <c r="AA221" s="13">
        <v>0.19</v>
      </c>
      <c r="AB221" s="28">
        <v>285000</v>
      </c>
      <c r="AC221" s="30">
        <f t="shared" si="104"/>
        <v>1500000</v>
      </c>
      <c r="AD221" s="54">
        <f t="shared" ref="AD221:AD226" si="113">AVERAGE(Z221,V221,R221,J221,F221)</f>
        <v>783569.88584356825</v>
      </c>
      <c r="AE221" s="54">
        <f t="shared" ref="AE221:AE226" si="114">GEOMEAN(Z221,V221,R221,J221,F221)</f>
        <v>651937.18379181204</v>
      </c>
      <c r="AF221" s="54">
        <f t="shared" ref="AF221:AF226" si="115">MEDIAN(Z221,V221,R221,J221,F221)</f>
        <v>842017</v>
      </c>
      <c r="AG221" s="54">
        <f t="shared" ref="AG221:AG226" si="116">HARMEAN(Z221,V221,R221,J221,F221)</f>
        <v>531267.5330507633</v>
      </c>
      <c r="AH221" s="55">
        <f t="shared" ref="AH221:AH226" si="117">STDEVA(Z221,V221,R221,J221,F221)</f>
        <v>467473.18227604718</v>
      </c>
      <c r="AI221" s="54">
        <f t="shared" si="106"/>
        <v>531268</v>
      </c>
      <c r="AJ221" s="60">
        <v>0.19</v>
      </c>
      <c r="AK221" s="55">
        <f t="shared" si="107"/>
        <v>100941</v>
      </c>
      <c r="AL221" s="61">
        <f t="shared" si="108"/>
        <v>632209</v>
      </c>
    </row>
    <row r="222" spans="2:38" ht="28.8">
      <c r="B222" s="11" t="s">
        <v>1103</v>
      </c>
      <c r="C222" s="11"/>
      <c r="D222" s="11" t="s">
        <v>1192</v>
      </c>
      <c r="E222" s="21" t="s">
        <v>811</v>
      </c>
      <c r="F222" s="12">
        <v>504201.68067226891</v>
      </c>
      <c r="G222" s="13" t="s">
        <v>1205</v>
      </c>
      <c r="H222" s="27">
        <v>95798.319327731093</v>
      </c>
      <c r="I222" s="14">
        <f t="shared" si="87"/>
        <v>600000</v>
      </c>
      <c r="J222" s="28">
        <v>2100000</v>
      </c>
      <c r="K222" s="29">
        <v>0.19</v>
      </c>
      <c r="L222" s="28">
        <f t="shared" si="96"/>
        <v>399000</v>
      </c>
      <c r="M222" s="30">
        <f t="shared" si="97"/>
        <v>2499000</v>
      </c>
      <c r="N222" s="28">
        <v>0</v>
      </c>
      <c r="O222" s="29">
        <v>0.19</v>
      </c>
      <c r="P222" s="28">
        <f t="shared" si="98"/>
        <v>0</v>
      </c>
      <c r="Q222" s="30">
        <f t="shared" si="99"/>
        <v>0</v>
      </c>
      <c r="R222" s="38">
        <v>175297.19999999998</v>
      </c>
      <c r="S222" s="13">
        <v>0.19</v>
      </c>
      <c r="T222" s="28">
        <f t="shared" si="100"/>
        <v>33306</v>
      </c>
      <c r="U222" s="30">
        <f t="shared" si="101"/>
        <v>208603</v>
      </c>
      <c r="V222" s="12">
        <v>542986.42533936654</v>
      </c>
      <c r="W222" s="13">
        <v>0.19</v>
      </c>
      <c r="X222" s="28">
        <f t="shared" si="102"/>
        <v>103167</v>
      </c>
      <c r="Y222" s="30">
        <f t="shared" si="103"/>
        <v>646153</v>
      </c>
      <c r="Z222" s="38">
        <v>40095</v>
      </c>
      <c r="AA222" s="13">
        <v>0.19</v>
      </c>
      <c r="AB222" s="28">
        <v>9405</v>
      </c>
      <c r="AC222" s="30">
        <f t="shared" si="104"/>
        <v>49500</v>
      </c>
      <c r="AD222" s="54">
        <f t="shared" si="113"/>
        <v>672516.06120232702</v>
      </c>
      <c r="AE222" s="54">
        <f t="shared" si="114"/>
        <v>332120.39871174423</v>
      </c>
      <c r="AF222" s="54">
        <f t="shared" si="115"/>
        <v>504201.68067226891</v>
      </c>
      <c r="AG222" s="54">
        <f t="shared" si="116"/>
        <v>143075.62409652703</v>
      </c>
      <c r="AH222" s="55">
        <f t="shared" si="117"/>
        <v>826135.74056763563</v>
      </c>
      <c r="AI222" s="54">
        <f t="shared" si="106"/>
        <v>143076</v>
      </c>
      <c r="AJ222" s="60">
        <v>0.19</v>
      </c>
      <c r="AK222" s="55">
        <f t="shared" si="107"/>
        <v>27184</v>
      </c>
      <c r="AL222" s="61">
        <f t="shared" si="108"/>
        <v>170260</v>
      </c>
    </row>
    <row r="223" spans="2:38" ht="43.2">
      <c r="B223" s="11" t="s">
        <v>1104</v>
      </c>
      <c r="C223" s="11"/>
      <c r="D223" s="11" t="s">
        <v>1192</v>
      </c>
      <c r="E223" s="21" t="s">
        <v>812</v>
      </c>
      <c r="F223" s="12">
        <v>453781.51260504202</v>
      </c>
      <c r="G223" s="13" t="s">
        <v>1205</v>
      </c>
      <c r="H223" s="27">
        <v>86218.487394957992</v>
      </c>
      <c r="I223" s="14">
        <f t="shared" si="87"/>
        <v>540000</v>
      </c>
      <c r="J223" s="28">
        <v>1240000</v>
      </c>
      <c r="K223" s="29">
        <v>0.19</v>
      </c>
      <c r="L223" s="28">
        <f t="shared" si="96"/>
        <v>235600</v>
      </c>
      <c r="M223" s="30">
        <f t="shared" si="97"/>
        <v>1475600</v>
      </c>
      <c r="N223" s="28">
        <v>0</v>
      </c>
      <c r="O223" s="29">
        <v>0.19</v>
      </c>
      <c r="P223" s="28">
        <f t="shared" si="98"/>
        <v>0</v>
      </c>
      <c r="Q223" s="30">
        <f t="shared" si="99"/>
        <v>0</v>
      </c>
      <c r="R223" s="38">
        <v>702452.24999999988</v>
      </c>
      <c r="S223" s="13">
        <v>0.19</v>
      </c>
      <c r="T223" s="28">
        <f t="shared" si="100"/>
        <v>133466</v>
      </c>
      <c r="U223" s="30">
        <f t="shared" si="101"/>
        <v>835918</v>
      </c>
      <c r="V223" s="12">
        <v>867226.89075630251</v>
      </c>
      <c r="W223" s="13">
        <v>0.19</v>
      </c>
      <c r="X223" s="28">
        <f t="shared" si="102"/>
        <v>164773</v>
      </c>
      <c r="Y223" s="30">
        <f t="shared" si="103"/>
        <v>1032000</v>
      </c>
      <c r="Z223" s="38">
        <v>447120</v>
      </c>
      <c r="AA223" s="13">
        <v>0.19</v>
      </c>
      <c r="AB223" s="28">
        <v>104880</v>
      </c>
      <c r="AC223" s="30">
        <f t="shared" si="104"/>
        <v>552000</v>
      </c>
      <c r="AD223" s="54">
        <f t="shared" si="113"/>
        <v>742116.13067226892</v>
      </c>
      <c r="AE223" s="54">
        <f t="shared" si="114"/>
        <v>687208.34526051115</v>
      </c>
      <c r="AF223" s="54">
        <f t="shared" si="115"/>
        <v>702452.24999999988</v>
      </c>
      <c r="AG223" s="54">
        <f t="shared" si="116"/>
        <v>639110.23972703738</v>
      </c>
      <c r="AH223" s="55">
        <f t="shared" si="117"/>
        <v>329876.4322224026</v>
      </c>
      <c r="AI223" s="54">
        <f t="shared" si="106"/>
        <v>639110</v>
      </c>
      <c r="AJ223" s="60">
        <v>0.19</v>
      </c>
      <c r="AK223" s="55">
        <f t="shared" si="107"/>
        <v>121431</v>
      </c>
      <c r="AL223" s="61">
        <f t="shared" si="108"/>
        <v>760541</v>
      </c>
    </row>
    <row r="224" spans="2:38" ht="43.2">
      <c r="B224" s="11" t="s">
        <v>1105</v>
      </c>
      <c r="C224" s="11"/>
      <c r="D224" s="11" t="s">
        <v>1192</v>
      </c>
      <c r="E224" s="21" t="s">
        <v>813</v>
      </c>
      <c r="F224" s="12">
        <v>378151.26050420169</v>
      </c>
      <c r="G224" s="13" t="s">
        <v>1205</v>
      </c>
      <c r="H224" s="27">
        <v>71848.73949579832</v>
      </c>
      <c r="I224" s="14">
        <f t="shared" si="87"/>
        <v>450000</v>
      </c>
      <c r="J224" s="28">
        <v>1240000</v>
      </c>
      <c r="K224" s="29">
        <v>0.19</v>
      </c>
      <c r="L224" s="28">
        <f t="shared" si="96"/>
        <v>235600</v>
      </c>
      <c r="M224" s="30">
        <f t="shared" si="97"/>
        <v>1475600</v>
      </c>
      <c r="N224" s="28">
        <v>0</v>
      </c>
      <c r="O224" s="29">
        <v>0.19</v>
      </c>
      <c r="P224" s="28">
        <f t="shared" si="98"/>
        <v>0</v>
      </c>
      <c r="Q224" s="30">
        <f t="shared" si="99"/>
        <v>0</v>
      </c>
      <c r="R224" s="38">
        <v>344600.99999999994</v>
      </c>
      <c r="S224" s="13">
        <v>0.19</v>
      </c>
      <c r="T224" s="28">
        <f t="shared" si="100"/>
        <v>65474</v>
      </c>
      <c r="U224" s="30">
        <f t="shared" si="101"/>
        <v>410075</v>
      </c>
      <c r="V224" s="12">
        <v>760051.71299288946</v>
      </c>
      <c r="W224" s="13">
        <v>0.19</v>
      </c>
      <c r="X224" s="28">
        <f t="shared" si="102"/>
        <v>144410</v>
      </c>
      <c r="Y224" s="30">
        <f t="shared" si="103"/>
        <v>904462</v>
      </c>
      <c r="Z224" s="38">
        <v>447120</v>
      </c>
      <c r="AA224" s="13">
        <v>0.19</v>
      </c>
      <c r="AB224" s="28">
        <v>104880</v>
      </c>
      <c r="AC224" s="30">
        <f t="shared" si="104"/>
        <v>552000</v>
      </c>
      <c r="AD224" s="54">
        <f t="shared" si="113"/>
        <v>633984.79469941813</v>
      </c>
      <c r="AE224" s="54">
        <f t="shared" si="114"/>
        <v>559672.80149053165</v>
      </c>
      <c r="AF224" s="54">
        <f t="shared" si="115"/>
        <v>447120</v>
      </c>
      <c r="AG224" s="54">
        <f t="shared" si="116"/>
        <v>504793.57520302065</v>
      </c>
      <c r="AH224" s="55">
        <f t="shared" si="117"/>
        <v>376583.16687520209</v>
      </c>
      <c r="AI224" s="54">
        <f t="shared" si="106"/>
        <v>504794</v>
      </c>
      <c r="AJ224" s="60">
        <v>0.19</v>
      </c>
      <c r="AK224" s="55">
        <f t="shared" si="107"/>
        <v>95911</v>
      </c>
      <c r="AL224" s="61">
        <f t="shared" si="108"/>
        <v>600705</v>
      </c>
    </row>
    <row r="225" spans="2:38" ht="43.2">
      <c r="B225" s="11" t="s">
        <v>1106</v>
      </c>
      <c r="C225" s="11"/>
      <c r="D225" s="11" t="s">
        <v>1192</v>
      </c>
      <c r="E225" s="21" t="s">
        <v>814</v>
      </c>
      <c r="F225" s="12">
        <v>403361.34453781514</v>
      </c>
      <c r="G225" s="13" t="s">
        <v>1205</v>
      </c>
      <c r="H225" s="27">
        <v>76638.655462184877</v>
      </c>
      <c r="I225" s="14">
        <f t="shared" si="87"/>
        <v>480000</v>
      </c>
      <c r="J225" s="28">
        <v>1240000</v>
      </c>
      <c r="K225" s="29">
        <v>0.19</v>
      </c>
      <c r="L225" s="28">
        <f t="shared" si="96"/>
        <v>235600</v>
      </c>
      <c r="M225" s="30">
        <f t="shared" si="97"/>
        <v>1475600</v>
      </c>
      <c r="N225" s="28">
        <v>0</v>
      </c>
      <c r="O225" s="29">
        <v>0.19</v>
      </c>
      <c r="P225" s="28">
        <f t="shared" si="98"/>
        <v>0</v>
      </c>
      <c r="Q225" s="30">
        <f t="shared" si="99"/>
        <v>0</v>
      </c>
      <c r="R225" s="38">
        <v>587586.53571428568</v>
      </c>
      <c r="S225" s="13">
        <v>0.19</v>
      </c>
      <c r="T225" s="28">
        <f t="shared" si="100"/>
        <v>111641</v>
      </c>
      <c r="U225" s="30">
        <f t="shared" si="101"/>
        <v>699228</v>
      </c>
      <c r="V225" s="12">
        <v>820297.34970911441</v>
      </c>
      <c r="W225" s="13">
        <v>0.19</v>
      </c>
      <c r="X225" s="28">
        <f t="shared" si="102"/>
        <v>155856</v>
      </c>
      <c r="Y225" s="30">
        <f t="shared" si="103"/>
        <v>976153</v>
      </c>
      <c r="Z225" s="38">
        <v>372883.5</v>
      </c>
      <c r="AA225" s="13">
        <v>0.19</v>
      </c>
      <c r="AB225" s="28">
        <v>87466.5</v>
      </c>
      <c r="AC225" s="30">
        <f t="shared" si="104"/>
        <v>460350</v>
      </c>
      <c r="AD225" s="54">
        <f t="shared" si="113"/>
        <v>684825.74599224306</v>
      </c>
      <c r="AE225" s="54">
        <f t="shared" si="114"/>
        <v>617655.70093697717</v>
      </c>
      <c r="AF225" s="54">
        <f t="shared" si="115"/>
        <v>587586.53571428568</v>
      </c>
      <c r="AG225" s="54">
        <f t="shared" si="116"/>
        <v>562532.95450331399</v>
      </c>
      <c r="AH225" s="55">
        <f t="shared" si="117"/>
        <v>357965.30762874061</v>
      </c>
      <c r="AI225" s="54">
        <f t="shared" si="106"/>
        <v>562533</v>
      </c>
      <c r="AJ225" s="60">
        <v>0.19</v>
      </c>
      <c r="AK225" s="55">
        <f t="shared" si="107"/>
        <v>106881</v>
      </c>
      <c r="AL225" s="61">
        <f t="shared" si="108"/>
        <v>669414</v>
      </c>
    </row>
    <row r="226" spans="2:38">
      <c r="B226" s="11" t="s">
        <v>1107</v>
      </c>
      <c r="C226" s="11"/>
      <c r="D226" s="11" t="s">
        <v>1192</v>
      </c>
      <c r="E226" s="21" t="s">
        <v>815</v>
      </c>
      <c r="F226" s="12">
        <v>126050.42016806723</v>
      </c>
      <c r="G226" s="13" t="s">
        <v>1205</v>
      </c>
      <c r="H226" s="27">
        <v>23949.579831932773</v>
      </c>
      <c r="I226" s="14">
        <f t="shared" si="87"/>
        <v>150000</v>
      </c>
      <c r="J226" s="28">
        <v>216000</v>
      </c>
      <c r="K226" s="29">
        <v>0.19</v>
      </c>
      <c r="L226" s="28">
        <f t="shared" si="96"/>
        <v>41040</v>
      </c>
      <c r="M226" s="30">
        <f t="shared" si="97"/>
        <v>257040</v>
      </c>
      <c r="N226" s="28">
        <v>0</v>
      </c>
      <c r="O226" s="29">
        <v>0.19</v>
      </c>
      <c r="P226" s="28">
        <f t="shared" si="98"/>
        <v>0</v>
      </c>
      <c r="Q226" s="30">
        <f t="shared" si="99"/>
        <v>0</v>
      </c>
      <c r="R226" s="38">
        <v>90797.142857142855</v>
      </c>
      <c r="S226" s="13">
        <v>0.19</v>
      </c>
      <c r="T226" s="28">
        <f t="shared" si="100"/>
        <v>17251</v>
      </c>
      <c r="U226" s="30">
        <f t="shared" si="101"/>
        <v>108048</v>
      </c>
      <c r="V226" s="12">
        <v>42598.577892695539</v>
      </c>
      <c r="W226" s="13">
        <v>0.19</v>
      </c>
      <c r="X226" s="28">
        <f t="shared" si="102"/>
        <v>8094</v>
      </c>
      <c r="Y226" s="30">
        <f t="shared" si="103"/>
        <v>50693</v>
      </c>
      <c r="Z226" s="38">
        <v>131220</v>
      </c>
      <c r="AA226" s="13">
        <v>0.19</v>
      </c>
      <c r="AB226" s="28">
        <v>30780</v>
      </c>
      <c r="AC226" s="30">
        <f t="shared" si="104"/>
        <v>162000</v>
      </c>
      <c r="AD226" s="54">
        <f t="shared" si="113"/>
        <v>121333.22818358112</v>
      </c>
      <c r="AE226" s="54">
        <f t="shared" si="114"/>
        <v>106682.47267270202</v>
      </c>
      <c r="AF226" s="54">
        <f t="shared" si="115"/>
        <v>126050.42016806723</v>
      </c>
      <c r="AG226" s="54">
        <f t="shared" si="116"/>
        <v>91454.028959342482</v>
      </c>
      <c r="AH226" s="55">
        <f t="shared" si="117"/>
        <v>63665.916130222155</v>
      </c>
      <c r="AI226" s="54">
        <f t="shared" si="106"/>
        <v>91454</v>
      </c>
      <c r="AJ226" s="60">
        <v>0.19</v>
      </c>
      <c r="AK226" s="55">
        <f t="shared" si="107"/>
        <v>17376</v>
      </c>
      <c r="AL226" s="61">
        <f t="shared" si="108"/>
        <v>108830</v>
      </c>
    </row>
    <row r="227" spans="2:38">
      <c r="B227" s="11" t="s">
        <v>1108</v>
      </c>
      <c r="C227" s="11"/>
      <c r="D227" s="11" t="s">
        <v>1192</v>
      </c>
      <c r="E227" s="16" t="s">
        <v>816</v>
      </c>
      <c r="F227" s="12">
        <v>50420.168067226892</v>
      </c>
      <c r="G227" s="13" t="s">
        <v>1205</v>
      </c>
      <c r="H227" s="27">
        <v>9579.8319327731097</v>
      </c>
      <c r="I227" s="14">
        <f t="shared" si="87"/>
        <v>60000</v>
      </c>
      <c r="J227" s="28">
        <v>31092</v>
      </c>
      <c r="K227" s="29">
        <v>0.19</v>
      </c>
      <c r="L227" s="28">
        <f t="shared" si="96"/>
        <v>5907</v>
      </c>
      <c r="M227" s="30">
        <f t="shared" si="97"/>
        <v>36999</v>
      </c>
      <c r="N227" s="28">
        <v>17600</v>
      </c>
      <c r="O227" s="29">
        <v>0.19</v>
      </c>
      <c r="P227" s="28">
        <f t="shared" si="98"/>
        <v>3344</v>
      </c>
      <c r="Q227" s="30">
        <f t="shared" si="99"/>
        <v>20944</v>
      </c>
      <c r="R227" s="38">
        <v>26428.571428571431</v>
      </c>
      <c r="S227" s="13">
        <v>0.19</v>
      </c>
      <c r="T227" s="28">
        <f t="shared" si="100"/>
        <v>5021</v>
      </c>
      <c r="U227" s="30">
        <f t="shared" si="101"/>
        <v>31450</v>
      </c>
      <c r="V227" s="12">
        <v>23141.564318034907</v>
      </c>
      <c r="W227" s="13">
        <v>0.19</v>
      </c>
      <c r="X227" s="28">
        <f t="shared" si="102"/>
        <v>4397</v>
      </c>
      <c r="Y227" s="30">
        <f t="shared" si="103"/>
        <v>27539</v>
      </c>
      <c r="Z227" s="38">
        <v>22477.5</v>
      </c>
      <c r="AA227" s="13">
        <v>0.19</v>
      </c>
      <c r="AB227" s="28">
        <v>5272.5</v>
      </c>
      <c r="AC227" s="30">
        <f t="shared" si="104"/>
        <v>27750</v>
      </c>
      <c r="AD227" s="54">
        <f t="shared" ref="AD227:AD237" si="118">AVERAGE(Z227,V227,R227,N227,J227,F227)</f>
        <v>28526.633968972204</v>
      </c>
      <c r="AE227" s="54">
        <f t="shared" ref="AE227:AE237" si="119">GEOMEAN(Z227,V227,R227,N227,J227,F227)</f>
        <v>26904.814614327915</v>
      </c>
      <c r="AF227" s="54">
        <f t="shared" ref="AF227:AF237" si="120">MEDIAN(Z227,V227,R227,N227,J227,F227)</f>
        <v>24785.067873303167</v>
      </c>
      <c r="AG227" s="54">
        <f t="shared" si="105"/>
        <v>25602.382340892964</v>
      </c>
      <c r="AH227" s="55">
        <f t="shared" ref="AH227:AH237" si="121">STDEVA(Z227,V227,R227,N227,J227,F227)</f>
        <v>11621.464033588383</v>
      </c>
      <c r="AI227" s="54">
        <f t="shared" si="106"/>
        <v>25602</v>
      </c>
      <c r="AJ227" s="60">
        <v>0.19</v>
      </c>
      <c r="AK227" s="55">
        <f t="shared" si="107"/>
        <v>4864</v>
      </c>
      <c r="AL227" s="61">
        <f t="shared" si="108"/>
        <v>30466</v>
      </c>
    </row>
    <row r="228" spans="2:38">
      <c r="B228" s="11" t="s">
        <v>1109</v>
      </c>
      <c r="C228" s="11"/>
      <c r="D228" s="11" t="s">
        <v>1192</v>
      </c>
      <c r="E228" s="21" t="s">
        <v>817</v>
      </c>
      <c r="F228" s="12">
        <v>201680.67226890757</v>
      </c>
      <c r="G228" s="13" t="s">
        <v>1205</v>
      </c>
      <c r="H228" s="27">
        <v>38319.327731092439</v>
      </c>
      <c r="I228" s="14">
        <f t="shared" si="87"/>
        <v>240000</v>
      </c>
      <c r="J228" s="28">
        <v>111092</v>
      </c>
      <c r="K228" s="29">
        <v>0.19</v>
      </c>
      <c r="L228" s="28">
        <f t="shared" si="96"/>
        <v>21107</v>
      </c>
      <c r="M228" s="30">
        <f t="shared" si="97"/>
        <v>132199</v>
      </c>
      <c r="N228" s="28">
        <v>60666.666666666664</v>
      </c>
      <c r="O228" s="29">
        <v>0.19</v>
      </c>
      <c r="P228" s="28">
        <f t="shared" si="98"/>
        <v>11527</v>
      </c>
      <c r="Q228" s="30">
        <f t="shared" si="99"/>
        <v>72194</v>
      </c>
      <c r="R228" s="38">
        <v>60000</v>
      </c>
      <c r="S228" s="13">
        <v>0.19</v>
      </c>
      <c r="T228" s="28">
        <f t="shared" si="100"/>
        <v>11400</v>
      </c>
      <c r="U228" s="30">
        <f t="shared" si="101"/>
        <v>71400</v>
      </c>
      <c r="V228" s="12">
        <v>85455.720749838394</v>
      </c>
      <c r="W228" s="13">
        <v>0.19</v>
      </c>
      <c r="X228" s="28">
        <f t="shared" si="102"/>
        <v>16237</v>
      </c>
      <c r="Y228" s="30">
        <f t="shared" si="103"/>
        <v>101693</v>
      </c>
      <c r="Z228" s="38">
        <v>80311.5</v>
      </c>
      <c r="AA228" s="13">
        <v>0.19</v>
      </c>
      <c r="AB228" s="28">
        <v>18838.5</v>
      </c>
      <c r="AC228" s="30">
        <f t="shared" si="104"/>
        <v>99150</v>
      </c>
      <c r="AD228" s="54">
        <f t="shared" si="118"/>
        <v>99867.759947568775</v>
      </c>
      <c r="AE228" s="54">
        <f t="shared" si="119"/>
        <v>90780.914779666928</v>
      </c>
      <c r="AF228" s="54">
        <f t="shared" si="120"/>
        <v>82883.610374919197</v>
      </c>
      <c r="AG228" s="54">
        <f t="shared" si="105"/>
        <v>84194.516509320514</v>
      </c>
      <c r="AH228" s="55">
        <f t="shared" si="121"/>
        <v>53306.980508627516</v>
      </c>
      <c r="AI228" s="54">
        <f t="shared" si="106"/>
        <v>84195</v>
      </c>
      <c r="AJ228" s="60">
        <v>0.19</v>
      </c>
      <c r="AK228" s="55">
        <f t="shared" si="107"/>
        <v>15997</v>
      </c>
      <c r="AL228" s="61">
        <f t="shared" si="108"/>
        <v>100192</v>
      </c>
    </row>
    <row r="229" spans="2:38">
      <c r="B229" s="11" t="s">
        <v>1110</v>
      </c>
      <c r="C229" s="11"/>
      <c r="D229" s="11" t="s">
        <v>1192</v>
      </c>
      <c r="E229" s="21" t="s">
        <v>818</v>
      </c>
      <c r="F229" s="12">
        <v>25210.084033613446</v>
      </c>
      <c r="G229" s="13" t="s">
        <v>1205</v>
      </c>
      <c r="H229" s="27">
        <v>4789.9159663865548</v>
      </c>
      <c r="I229" s="14">
        <f t="shared" si="87"/>
        <v>30000</v>
      </c>
      <c r="J229" s="28">
        <v>25042</v>
      </c>
      <c r="K229" s="29">
        <v>0.19</v>
      </c>
      <c r="L229" s="28">
        <f t="shared" si="96"/>
        <v>4758</v>
      </c>
      <c r="M229" s="30">
        <f t="shared" si="97"/>
        <v>29800</v>
      </c>
      <c r="N229" s="28">
        <v>15333.333333333334</v>
      </c>
      <c r="O229" s="29">
        <v>0.19</v>
      </c>
      <c r="P229" s="28">
        <f t="shared" si="98"/>
        <v>2913</v>
      </c>
      <c r="Q229" s="30">
        <f t="shared" si="99"/>
        <v>18246</v>
      </c>
      <c r="R229" s="38">
        <v>21285.714285714286</v>
      </c>
      <c r="S229" s="13">
        <v>0.19</v>
      </c>
      <c r="T229" s="28">
        <f t="shared" si="100"/>
        <v>4044</v>
      </c>
      <c r="U229" s="30">
        <f t="shared" si="101"/>
        <v>25330</v>
      </c>
      <c r="V229" s="12">
        <v>19263.089851325145</v>
      </c>
      <c r="W229" s="13">
        <v>0.19</v>
      </c>
      <c r="X229" s="28">
        <f t="shared" si="102"/>
        <v>3660</v>
      </c>
      <c r="Y229" s="30">
        <f t="shared" si="103"/>
        <v>22923</v>
      </c>
      <c r="Z229" s="38">
        <v>18103.5</v>
      </c>
      <c r="AA229" s="13">
        <v>0.19</v>
      </c>
      <c r="AB229" s="28">
        <v>4246.5</v>
      </c>
      <c r="AC229" s="30">
        <f t="shared" si="104"/>
        <v>22350</v>
      </c>
      <c r="AD229" s="54">
        <f t="shared" si="118"/>
        <v>20706.286917331036</v>
      </c>
      <c r="AE229" s="54">
        <f t="shared" si="119"/>
        <v>20389.634202068963</v>
      </c>
      <c r="AF229" s="54">
        <f t="shared" si="120"/>
        <v>20274.402068519717</v>
      </c>
      <c r="AG229" s="54">
        <f t="shared" si="105"/>
        <v>20070.411986541152</v>
      </c>
      <c r="AH229" s="55">
        <f t="shared" si="121"/>
        <v>3927.9582533230678</v>
      </c>
      <c r="AI229" s="54">
        <f t="shared" si="106"/>
        <v>20070</v>
      </c>
      <c r="AJ229" s="60">
        <v>0.19</v>
      </c>
      <c r="AK229" s="55">
        <f t="shared" si="107"/>
        <v>3813</v>
      </c>
      <c r="AL229" s="61">
        <f t="shared" si="108"/>
        <v>23883</v>
      </c>
    </row>
    <row r="230" spans="2:38">
      <c r="B230" s="11" t="s">
        <v>1111</v>
      </c>
      <c r="C230" s="11"/>
      <c r="D230" s="11" t="s">
        <v>1192</v>
      </c>
      <c r="E230" s="21" t="s">
        <v>819</v>
      </c>
      <c r="F230" s="12">
        <v>12605.042016806723</v>
      </c>
      <c r="G230" s="13" t="s">
        <v>1205</v>
      </c>
      <c r="H230" s="27">
        <v>2394.9579831932774</v>
      </c>
      <c r="I230" s="14">
        <f t="shared" si="87"/>
        <v>15000</v>
      </c>
      <c r="J230" s="28">
        <v>18319</v>
      </c>
      <c r="K230" s="29">
        <v>0.19</v>
      </c>
      <c r="L230" s="28">
        <f t="shared" si="96"/>
        <v>3481</v>
      </c>
      <c r="M230" s="30">
        <f t="shared" si="97"/>
        <v>21800</v>
      </c>
      <c r="N230" s="28">
        <v>7333.333333333333</v>
      </c>
      <c r="O230" s="29">
        <v>0.19</v>
      </c>
      <c r="P230" s="28">
        <f t="shared" si="98"/>
        <v>1393</v>
      </c>
      <c r="Q230" s="30">
        <f t="shared" si="99"/>
        <v>8726</v>
      </c>
      <c r="R230" s="38">
        <v>9857.1428571428569</v>
      </c>
      <c r="S230" s="13">
        <v>0.19</v>
      </c>
      <c r="T230" s="28">
        <f t="shared" si="100"/>
        <v>1873</v>
      </c>
      <c r="U230" s="30">
        <f t="shared" si="101"/>
        <v>11730</v>
      </c>
      <c r="V230" s="12">
        <v>8920.4912734324498</v>
      </c>
      <c r="W230" s="13">
        <v>0.19</v>
      </c>
      <c r="X230" s="28">
        <f t="shared" si="102"/>
        <v>1695</v>
      </c>
      <c r="Y230" s="30">
        <f t="shared" si="103"/>
        <v>10615</v>
      </c>
      <c r="Z230" s="38">
        <v>14458.5</v>
      </c>
      <c r="AA230" s="13">
        <v>0.19</v>
      </c>
      <c r="AB230" s="28">
        <v>3391.5</v>
      </c>
      <c r="AC230" s="30">
        <f t="shared" si="104"/>
        <v>17850</v>
      </c>
      <c r="AD230" s="54">
        <f t="shared" si="118"/>
        <v>11915.584913452562</v>
      </c>
      <c r="AE230" s="54">
        <f t="shared" si="119"/>
        <v>11363.228979410242</v>
      </c>
      <c r="AF230" s="54">
        <f t="shared" si="120"/>
        <v>11231.09243697479</v>
      </c>
      <c r="AG230" s="54">
        <f t="shared" si="105"/>
        <v>10849.923421547132</v>
      </c>
      <c r="AH230" s="55">
        <f t="shared" si="121"/>
        <v>4053.4008476971035</v>
      </c>
      <c r="AI230" s="54">
        <f t="shared" si="106"/>
        <v>10850</v>
      </c>
      <c r="AJ230" s="60">
        <v>0.19</v>
      </c>
      <c r="AK230" s="55">
        <f t="shared" si="107"/>
        <v>2062</v>
      </c>
      <c r="AL230" s="61">
        <f t="shared" si="108"/>
        <v>12912</v>
      </c>
    </row>
    <row r="231" spans="2:38">
      <c r="B231" s="11" t="s">
        <v>1112</v>
      </c>
      <c r="C231" s="11"/>
      <c r="D231" s="11" t="s">
        <v>1192</v>
      </c>
      <c r="E231" s="21" t="s">
        <v>820</v>
      </c>
      <c r="F231" s="12">
        <v>37815.126050420171</v>
      </c>
      <c r="G231" s="13" t="s">
        <v>1205</v>
      </c>
      <c r="H231" s="27">
        <v>7184.8739495798327</v>
      </c>
      <c r="I231" s="14">
        <f t="shared" si="87"/>
        <v>45000</v>
      </c>
      <c r="J231" s="28">
        <v>80504</v>
      </c>
      <c r="K231" s="29">
        <v>0.19</v>
      </c>
      <c r="L231" s="28">
        <f t="shared" si="96"/>
        <v>15296</v>
      </c>
      <c r="M231" s="30">
        <f t="shared" si="97"/>
        <v>95800</v>
      </c>
      <c r="N231" s="28">
        <v>14000</v>
      </c>
      <c r="O231" s="29">
        <v>0.19</v>
      </c>
      <c r="P231" s="28">
        <f t="shared" si="98"/>
        <v>2660</v>
      </c>
      <c r="Q231" s="30">
        <f t="shared" si="99"/>
        <v>16660</v>
      </c>
      <c r="R231" s="38">
        <v>30000</v>
      </c>
      <c r="S231" s="13">
        <v>0.19</v>
      </c>
      <c r="T231" s="28">
        <f t="shared" si="100"/>
        <v>5700</v>
      </c>
      <c r="U231" s="30">
        <f t="shared" si="101"/>
        <v>35700</v>
      </c>
      <c r="V231" s="12">
        <v>41241.111829347123</v>
      </c>
      <c r="W231" s="13">
        <v>0.19</v>
      </c>
      <c r="X231" s="28">
        <f t="shared" si="102"/>
        <v>7836</v>
      </c>
      <c r="Y231" s="30">
        <f t="shared" si="103"/>
        <v>49077</v>
      </c>
      <c r="Z231" s="38">
        <v>38758.5</v>
      </c>
      <c r="AA231" s="13">
        <v>0.19</v>
      </c>
      <c r="AB231" s="28">
        <v>9091.5</v>
      </c>
      <c r="AC231" s="30">
        <f t="shared" si="104"/>
        <v>47850</v>
      </c>
      <c r="AD231" s="54">
        <f t="shared" si="118"/>
        <v>40386.456313294548</v>
      </c>
      <c r="AE231" s="54">
        <f t="shared" si="119"/>
        <v>35623.638203199152</v>
      </c>
      <c r="AF231" s="54">
        <f t="shared" si="120"/>
        <v>38286.813025210082</v>
      </c>
      <c r="AG231" s="54">
        <f t="shared" si="105"/>
        <v>30979.488843998734</v>
      </c>
      <c r="AH231" s="55">
        <f t="shared" si="121"/>
        <v>22016.054506227894</v>
      </c>
      <c r="AI231" s="54">
        <f t="shared" si="106"/>
        <v>30979</v>
      </c>
      <c r="AJ231" s="60">
        <v>0.19</v>
      </c>
      <c r="AK231" s="55">
        <f t="shared" si="107"/>
        <v>5886</v>
      </c>
      <c r="AL231" s="61">
        <f t="shared" si="108"/>
        <v>36865</v>
      </c>
    </row>
    <row r="232" spans="2:38">
      <c r="B232" s="11" t="s">
        <v>1113</v>
      </c>
      <c r="C232" s="11"/>
      <c r="D232" s="11" t="s">
        <v>1192</v>
      </c>
      <c r="E232" s="21" t="s">
        <v>821</v>
      </c>
      <c r="F232" s="12">
        <v>302521.00840336137</v>
      </c>
      <c r="G232" s="13" t="s">
        <v>1205</v>
      </c>
      <c r="H232" s="27">
        <v>57478.991596638662</v>
      </c>
      <c r="I232" s="14">
        <f t="shared" si="87"/>
        <v>360000</v>
      </c>
      <c r="J232" s="28">
        <v>160000</v>
      </c>
      <c r="K232" s="29">
        <v>0.19</v>
      </c>
      <c r="L232" s="28">
        <f t="shared" si="96"/>
        <v>30400</v>
      </c>
      <c r="M232" s="30">
        <f t="shared" si="97"/>
        <v>190400</v>
      </c>
      <c r="N232" s="28">
        <v>71333.333333333328</v>
      </c>
      <c r="O232" s="29">
        <v>0.19</v>
      </c>
      <c r="P232" s="28">
        <f t="shared" si="98"/>
        <v>13553</v>
      </c>
      <c r="Q232" s="30">
        <f t="shared" si="99"/>
        <v>84886</v>
      </c>
      <c r="R232" s="38">
        <v>92857.142857142855</v>
      </c>
      <c r="S232" s="13">
        <v>0.19</v>
      </c>
      <c r="T232" s="28">
        <f t="shared" si="100"/>
        <v>17643</v>
      </c>
      <c r="U232" s="30">
        <f t="shared" si="101"/>
        <v>110500</v>
      </c>
      <c r="V232" s="12">
        <v>38138.332255979316</v>
      </c>
      <c r="W232" s="13">
        <v>0.19</v>
      </c>
      <c r="X232" s="28">
        <f t="shared" si="102"/>
        <v>7246</v>
      </c>
      <c r="Y232" s="30">
        <f t="shared" si="103"/>
        <v>45384</v>
      </c>
      <c r="Z232" s="38">
        <v>32805</v>
      </c>
      <c r="AA232" s="13">
        <v>0.19</v>
      </c>
      <c r="AB232" s="28">
        <v>7695</v>
      </c>
      <c r="AC232" s="30">
        <f t="shared" si="104"/>
        <v>40500</v>
      </c>
      <c r="AD232" s="54">
        <f t="shared" si="118"/>
        <v>116275.8028083028</v>
      </c>
      <c r="AE232" s="54">
        <f t="shared" si="119"/>
        <v>85877.788000105866</v>
      </c>
      <c r="AF232" s="54">
        <f t="shared" si="120"/>
        <v>82095.238095238092</v>
      </c>
      <c r="AG232" s="54">
        <f t="shared" si="105"/>
        <v>65900.047784965907</v>
      </c>
      <c r="AH232" s="55">
        <f t="shared" si="121"/>
        <v>102215.63525155874</v>
      </c>
      <c r="AI232" s="54">
        <f t="shared" si="106"/>
        <v>65900</v>
      </c>
      <c r="AJ232" s="60">
        <v>0.19</v>
      </c>
      <c r="AK232" s="55">
        <f t="shared" si="107"/>
        <v>12521</v>
      </c>
      <c r="AL232" s="61">
        <f t="shared" si="108"/>
        <v>78421</v>
      </c>
    </row>
    <row r="233" spans="2:38">
      <c r="B233" s="11" t="s">
        <v>1114</v>
      </c>
      <c r="C233" s="11"/>
      <c r="D233" s="11" t="s">
        <v>1192</v>
      </c>
      <c r="E233" s="21" t="s">
        <v>822</v>
      </c>
      <c r="F233" s="12">
        <v>20168.067226890758</v>
      </c>
      <c r="G233" s="13" t="s">
        <v>1205</v>
      </c>
      <c r="H233" s="27">
        <v>3831.932773109244</v>
      </c>
      <c r="I233" s="14">
        <f t="shared" si="87"/>
        <v>24000</v>
      </c>
      <c r="J233" s="28">
        <v>9916</v>
      </c>
      <c r="K233" s="29">
        <v>0.19</v>
      </c>
      <c r="L233" s="28">
        <f t="shared" si="96"/>
        <v>1884</v>
      </c>
      <c r="M233" s="30">
        <f t="shared" si="97"/>
        <v>11800</v>
      </c>
      <c r="N233" s="28">
        <v>5066.666666666667</v>
      </c>
      <c r="O233" s="29">
        <v>0.19</v>
      </c>
      <c r="P233" s="28">
        <f t="shared" si="98"/>
        <v>963</v>
      </c>
      <c r="Q233" s="30">
        <f t="shared" si="99"/>
        <v>6030</v>
      </c>
      <c r="R233" s="38">
        <v>8428.5714285714294</v>
      </c>
      <c r="S233" s="13">
        <v>0.19</v>
      </c>
      <c r="T233" s="28">
        <f t="shared" si="100"/>
        <v>1601</v>
      </c>
      <c r="U233" s="30">
        <f t="shared" si="101"/>
        <v>10030</v>
      </c>
      <c r="V233" s="12">
        <v>7627.6664511958625</v>
      </c>
      <c r="W233" s="13">
        <v>0.19</v>
      </c>
      <c r="X233" s="28">
        <f t="shared" si="102"/>
        <v>1449</v>
      </c>
      <c r="Y233" s="30">
        <f t="shared" si="103"/>
        <v>9077</v>
      </c>
      <c r="Z233" s="38">
        <v>7168.5</v>
      </c>
      <c r="AA233" s="13">
        <v>0.19</v>
      </c>
      <c r="AB233" s="28">
        <v>1681.5</v>
      </c>
      <c r="AC233" s="30">
        <f t="shared" si="104"/>
        <v>8850</v>
      </c>
      <c r="AD233" s="54">
        <f t="shared" si="118"/>
        <v>9729.2452955541194</v>
      </c>
      <c r="AE233" s="54">
        <f t="shared" si="119"/>
        <v>8808.1123944591436</v>
      </c>
      <c r="AF233" s="54">
        <f t="shared" si="120"/>
        <v>8028.1189398836459</v>
      </c>
      <c r="AG233" s="54">
        <f t="shared" si="105"/>
        <v>8140.6284805275354</v>
      </c>
      <c r="AH233" s="55">
        <f t="shared" si="121"/>
        <v>5355.5452144549008</v>
      </c>
      <c r="AI233" s="54">
        <f t="shared" si="106"/>
        <v>8141</v>
      </c>
      <c r="AJ233" s="60">
        <v>0.19</v>
      </c>
      <c r="AK233" s="55">
        <f t="shared" si="107"/>
        <v>1547</v>
      </c>
      <c r="AL233" s="61">
        <f t="shared" si="108"/>
        <v>9688</v>
      </c>
    </row>
    <row r="234" spans="2:38">
      <c r="B234" s="11" t="s">
        <v>1115</v>
      </c>
      <c r="C234" s="11"/>
      <c r="D234" s="11" t="s">
        <v>1192</v>
      </c>
      <c r="E234" s="21" t="s">
        <v>823</v>
      </c>
      <c r="F234" s="12">
        <v>378151.26050420169</v>
      </c>
      <c r="G234" s="13" t="s">
        <v>1205</v>
      </c>
      <c r="H234" s="27">
        <v>71848.73949579832</v>
      </c>
      <c r="I234" s="14">
        <f t="shared" si="87"/>
        <v>450000</v>
      </c>
      <c r="J234" s="28">
        <v>2260000</v>
      </c>
      <c r="K234" s="29">
        <v>0.19</v>
      </c>
      <c r="L234" s="28">
        <f t="shared" si="96"/>
        <v>429400</v>
      </c>
      <c r="M234" s="30">
        <f t="shared" si="97"/>
        <v>2689400</v>
      </c>
      <c r="N234" s="28">
        <v>160000</v>
      </c>
      <c r="O234" s="29">
        <v>0.19</v>
      </c>
      <c r="P234" s="28">
        <f t="shared" si="98"/>
        <v>30400</v>
      </c>
      <c r="Q234" s="30">
        <f t="shared" si="99"/>
        <v>190400</v>
      </c>
      <c r="R234" s="38">
        <v>704571.42857142864</v>
      </c>
      <c r="S234" s="13">
        <v>0.19</v>
      </c>
      <c r="T234" s="28">
        <f t="shared" si="100"/>
        <v>133869</v>
      </c>
      <c r="U234" s="30">
        <f t="shared" si="101"/>
        <v>838440</v>
      </c>
      <c r="V234" s="12">
        <v>749838.3968972204</v>
      </c>
      <c r="W234" s="13">
        <v>0.19</v>
      </c>
      <c r="X234" s="28">
        <f t="shared" si="102"/>
        <v>142469</v>
      </c>
      <c r="Y234" s="30">
        <f t="shared" si="103"/>
        <v>892307</v>
      </c>
      <c r="Z234" s="38">
        <v>109350</v>
      </c>
      <c r="AA234" s="13">
        <v>0.19</v>
      </c>
      <c r="AB234" s="28">
        <v>25650</v>
      </c>
      <c r="AC234" s="30">
        <f t="shared" si="104"/>
        <v>135000</v>
      </c>
      <c r="AD234" s="54">
        <f t="shared" si="118"/>
        <v>726985.18099547515</v>
      </c>
      <c r="AE234" s="54">
        <f t="shared" si="119"/>
        <v>446273.30671689811</v>
      </c>
      <c r="AF234" s="54">
        <f t="shared" si="120"/>
        <v>541361.3445378152</v>
      </c>
      <c r="AG234" s="54">
        <f t="shared" si="105"/>
        <v>282555.14507179538</v>
      </c>
      <c r="AH234" s="55">
        <f t="shared" si="121"/>
        <v>796967.95386255661</v>
      </c>
      <c r="AI234" s="54">
        <f t="shared" si="106"/>
        <v>282555</v>
      </c>
      <c r="AJ234" s="60">
        <v>0.19</v>
      </c>
      <c r="AK234" s="55">
        <f t="shared" si="107"/>
        <v>53685</v>
      </c>
      <c r="AL234" s="61">
        <f t="shared" si="108"/>
        <v>336240</v>
      </c>
    </row>
    <row r="235" spans="2:38">
      <c r="B235" s="11" t="s">
        <v>1116</v>
      </c>
      <c r="C235" s="11"/>
      <c r="D235" s="11" t="s">
        <v>1192</v>
      </c>
      <c r="E235" s="21" t="s">
        <v>824</v>
      </c>
      <c r="F235" s="12">
        <v>75630.252100840342</v>
      </c>
      <c r="G235" s="13" t="s">
        <v>1205</v>
      </c>
      <c r="H235" s="27">
        <v>14369.747899159665</v>
      </c>
      <c r="I235" s="14">
        <f t="shared" si="87"/>
        <v>90000</v>
      </c>
      <c r="J235" s="28">
        <v>45210</v>
      </c>
      <c r="K235" s="29">
        <v>0.19</v>
      </c>
      <c r="L235" s="28">
        <f t="shared" si="96"/>
        <v>8590</v>
      </c>
      <c r="M235" s="30">
        <f t="shared" si="97"/>
        <v>53800</v>
      </c>
      <c r="N235" s="28">
        <v>26000</v>
      </c>
      <c r="O235" s="29">
        <v>0.19</v>
      </c>
      <c r="P235" s="28">
        <f t="shared" si="98"/>
        <v>4940</v>
      </c>
      <c r="Q235" s="30">
        <f t="shared" si="99"/>
        <v>30940</v>
      </c>
      <c r="R235" s="38">
        <v>38428.571428571435</v>
      </c>
      <c r="S235" s="13">
        <v>0.19</v>
      </c>
      <c r="T235" s="28">
        <f t="shared" si="100"/>
        <v>7301</v>
      </c>
      <c r="U235" s="30">
        <f t="shared" si="101"/>
        <v>45730</v>
      </c>
      <c r="V235" s="12">
        <v>34776.987718164186</v>
      </c>
      <c r="W235" s="13">
        <v>0.19</v>
      </c>
      <c r="X235" s="28">
        <f t="shared" si="102"/>
        <v>6608</v>
      </c>
      <c r="Y235" s="30">
        <f t="shared" si="103"/>
        <v>41385</v>
      </c>
      <c r="Z235" s="38">
        <v>59413.5</v>
      </c>
      <c r="AA235" s="13">
        <v>0.19</v>
      </c>
      <c r="AB235" s="28">
        <v>13936.5</v>
      </c>
      <c r="AC235" s="30">
        <f t="shared" si="104"/>
        <v>73350</v>
      </c>
      <c r="AD235" s="54">
        <f t="shared" si="118"/>
        <v>46576.551874595993</v>
      </c>
      <c r="AE235" s="54">
        <f t="shared" si="119"/>
        <v>43798.152391720563</v>
      </c>
      <c r="AF235" s="54">
        <f t="shared" si="120"/>
        <v>41819.285714285717</v>
      </c>
      <c r="AG235" s="54">
        <f t="shared" si="105"/>
        <v>41262.380117930625</v>
      </c>
      <c r="AH235" s="55">
        <f t="shared" si="121"/>
        <v>18109.588535995139</v>
      </c>
      <c r="AI235" s="54">
        <f t="shared" si="106"/>
        <v>41262</v>
      </c>
      <c r="AJ235" s="60">
        <v>0.19</v>
      </c>
      <c r="AK235" s="55">
        <f t="shared" si="107"/>
        <v>7840</v>
      </c>
      <c r="AL235" s="61">
        <f t="shared" si="108"/>
        <v>49102</v>
      </c>
    </row>
    <row r="236" spans="2:38">
      <c r="B236" s="11" t="s">
        <v>1117</v>
      </c>
      <c r="C236" s="11"/>
      <c r="D236" s="11" t="s">
        <v>1192</v>
      </c>
      <c r="E236" s="16" t="s">
        <v>825</v>
      </c>
      <c r="F236" s="12">
        <v>63025.210084033613</v>
      </c>
      <c r="G236" s="13" t="s">
        <v>1205</v>
      </c>
      <c r="H236" s="27">
        <v>11974.789915966387</v>
      </c>
      <c r="I236" s="14">
        <f t="shared" si="87"/>
        <v>75000</v>
      </c>
      <c r="J236" s="28">
        <v>31092</v>
      </c>
      <c r="K236" s="29">
        <v>0.19</v>
      </c>
      <c r="L236" s="28">
        <f t="shared" si="96"/>
        <v>5907</v>
      </c>
      <c r="M236" s="30">
        <f t="shared" si="97"/>
        <v>36999</v>
      </c>
      <c r="N236" s="28">
        <v>20666.666666666668</v>
      </c>
      <c r="O236" s="29">
        <v>0.19</v>
      </c>
      <c r="P236" s="28">
        <f t="shared" si="98"/>
        <v>3927</v>
      </c>
      <c r="Q236" s="30">
        <f t="shared" si="99"/>
        <v>24594</v>
      </c>
      <c r="R236" s="38">
        <v>21428.571428571428</v>
      </c>
      <c r="S236" s="13">
        <v>0.19</v>
      </c>
      <c r="T236" s="28">
        <f t="shared" si="100"/>
        <v>4071</v>
      </c>
      <c r="U236" s="30">
        <f t="shared" si="101"/>
        <v>25500</v>
      </c>
      <c r="V236" s="12">
        <v>24434.389140271491</v>
      </c>
      <c r="W236" s="13">
        <v>0.19</v>
      </c>
      <c r="X236" s="28">
        <f t="shared" si="102"/>
        <v>4643</v>
      </c>
      <c r="Y236" s="30">
        <f t="shared" si="103"/>
        <v>29077</v>
      </c>
      <c r="Z236" s="38">
        <v>54553.5</v>
      </c>
      <c r="AA236" s="13">
        <v>0.19</v>
      </c>
      <c r="AB236" s="28">
        <v>12796.5</v>
      </c>
      <c r="AC236" s="30">
        <f t="shared" si="104"/>
        <v>67350</v>
      </c>
      <c r="AD236" s="54">
        <f t="shared" si="118"/>
        <v>35866.722886590527</v>
      </c>
      <c r="AE236" s="54">
        <f t="shared" si="119"/>
        <v>32399.759511808275</v>
      </c>
      <c r="AF236" s="54">
        <f t="shared" si="120"/>
        <v>27763.194570135747</v>
      </c>
      <c r="AG236" s="54">
        <f t="shared" si="105"/>
        <v>29653.117860449482</v>
      </c>
      <c r="AH236" s="55">
        <f t="shared" si="121"/>
        <v>18329.087407093826</v>
      </c>
      <c r="AI236" s="54">
        <f t="shared" si="106"/>
        <v>29653</v>
      </c>
      <c r="AJ236" s="60">
        <v>0.19</v>
      </c>
      <c r="AK236" s="55">
        <f t="shared" si="107"/>
        <v>5634</v>
      </c>
      <c r="AL236" s="61">
        <f t="shared" si="108"/>
        <v>35287</v>
      </c>
    </row>
    <row r="237" spans="2:38" ht="92.4">
      <c r="B237" s="11" t="s">
        <v>1118</v>
      </c>
      <c r="C237" s="11"/>
      <c r="D237" s="11" t="s">
        <v>1192</v>
      </c>
      <c r="E237" s="15" t="s">
        <v>826</v>
      </c>
      <c r="F237" s="12">
        <v>504201.68067226891</v>
      </c>
      <c r="G237" s="13" t="s">
        <v>1205</v>
      </c>
      <c r="H237" s="27">
        <v>95798.319327731093</v>
      </c>
      <c r="I237" s="14">
        <f t="shared" si="87"/>
        <v>600000</v>
      </c>
      <c r="J237" s="28">
        <v>1910588</v>
      </c>
      <c r="K237" s="29">
        <v>0.19</v>
      </c>
      <c r="L237" s="28">
        <f t="shared" si="96"/>
        <v>363012</v>
      </c>
      <c r="M237" s="30">
        <f t="shared" si="97"/>
        <v>2273600</v>
      </c>
      <c r="N237" s="28">
        <v>606666.66666666663</v>
      </c>
      <c r="O237" s="29">
        <v>0.19</v>
      </c>
      <c r="P237" s="28">
        <f t="shared" si="98"/>
        <v>115267</v>
      </c>
      <c r="Q237" s="30">
        <f t="shared" si="99"/>
        <v>721934</v>
      </c>
      <c r="R237" s="38">
        <v>1624000</v>
      </c>
      <c r="S237" s="13">
        <v>0.19</v>
      </c>
      <c r="T237" s="28">
        <f t="shared" si="100"/>
        <v>308560</v>
      </c>
      <c r="U237" s="30">
        <f t="shared" si="101"/>
        <v>1932560</v>
      </c>
      <c r="V237" s="12">
        <v>1508080.1551389787</v>
      </c>
      <c r="W237" s="13">
        <v>0.19</v>
      </c>
      <c r="X237" s="28">
        <f t="shared" si="102"/>
        <v>286535</v>
      </c>
      <c r="Y237" s="30">
        <f t="shared" si="103"/>
        <v>1794615</v>
      </c>
      <c r="Z237" s="38">
        <v>1381455</v>
      </c>
      <c r="AA237" s="13">
        <v>0.19</v>
      </c>
      <c r="AB237" s="28">
        <v>324045</v>
      </c>
      <c r="AC237" s="30">
        <f t="shared" si="104"/>
        <v>1705500</v>
      </c>
      <c r="AD237" s="54">
        <f t="shared" si="118"/>
        <v>1255831.9170796524</v>
      </c>
      <c r="AE237" s="54">
        <f t="shared" si="119"/>
        <v>1120326.9332449131</v>
      </c>
      <c r="AF237" s="54">
        <f t="shared" si="120"/>
        <v>1444767.5775694894</v>
      </c>
      <c r="AG237" s="54">
        <f t="shared" si="105"/>
        <v>974371.30620769621</v>
      </c>
      <c r="AH237" s="55">
        <f t="shared" si="121"/>
        <v>570968.84899168659</v>
      </c>
      <c r="AI237" s="54">
        <f t="shared" si="106"/>
        <v>974371</v>
      </c>
      <c r="AJ237" s="60">
        <v>0.19</v>
      </c>
      <c r="AK237" s="55">
        <f t="shared" si="107"/>
        <v>185130</v>
      </c>
      <c r="AL237" s="61">
        <f t="shared" si="108"/>
        <v>1159501</v>
      </c>
    </row>
    <row r="238" spans="2:38">
      <c r="B238" s="11" t="s">
        <v>1119</v>
      </c>
      <c r="C238" s="11"/>
      <c r="D238" s="11" t="s">
        <v>1192</v>
      </c>
      <c r="E238" s="15" t="s">
        <v>827</v>
      </c>
      <c r="F238" s="12">
        <v>126050.42016806723</v>
      </c>
      <c r="G238" s="13" t="s">
        <v>1205</v>
      </c>
      <c r="H238" s="27">
        <v>23949.579831932773</v>
      </c>
      <c r="I238" s="14">
        <f t="shared" si="87"/>
        <v>150000</v>
      </c>
      <c r="J238" s="28">
        <v>960000</v>
      </c>
      <c r="K238" s="29">
        <v>0.19</v>
      </c>
      <c r="L238" s="28">
        <f t="shared" si="96"/>
        <v>182400</v>
      </c>
      <c r="M238" s="30">
        <f t="shared" si="97"/>
        <v>1142400</v>
      </c>
      <c r="N238" s="28">
        <v>0</v>
      </c>
      <c r="O238" s="29">
        <v>0.19</v>
      </c>
      <c r="P238" s="28">
        <f t="shared" si="98"/>
        <v>0</v>
      </c>
      <c r="Q238" s="30">
        <f t="shared" si="99"/>
        <v>0</v>
      </c>
      <c r="R238" s="38">
        <v>232900</v>
      </c>
      <c r="S238" s="13">
        <v>0.19</v>
      </c>
      <c r="T238" s="28">
        <f t="shared" si="100"/>
        <v>44251</v>
      </c>
      <c r="U238" s="30">
        <f t="shared" si="101"/>
        <v>277151</v>
      </c>
      <c r="V238" s="37" t="e">
        <f>SUM(#REF!)</f>
        <v>#REF!</v>
      </c>
      <c r="W238" s="35">
        <v>0.19</v>
      </c>
      <c r="X238" s="39" t="e">
        <f t="shared" si="102"/>
        <v>#REF!</v>
      </c>
      <c r="Y238" s="40"/>
      <c r="Z238" s="38">
        <v>543348</v>
      </c>
      <c r="AA238" s="13">
        <v>0.19</v>
      </c>
      <c r="AB238" s="28">
        <v>127452</v>
      </c>
      <c r="AC238" s="30">
        <f t="shared" si="104"/>
        <v>670800</v>
      </c>
      <c r="AD238" s="54">
        <f>AVERAGE(Z238,R238,J238,F238)</f>
        <v>465574.60504201683</v>
      </c>
      <c r="AE238" s="54">
        <f>GEOMEAN(Z238,R238,J238,F238)</f>
        <v>351775.64904843754</v>
      </c>
      <c r="AF238" s="54">
        <f>MEDIAN(Z238,R238,J238,F238)</f>
        <v>388124</v>
      </c>
      <c r="AG238" s="54">
        <f>HARMEAN(Z238,R238,J238,F238)</f>
        <v>264740.60122100078</v>
      </c>
      <c r="AH238" s="55">
        <f>STDEVA(Z238,R238,J238,F238)</f>
        <v>374129.79748051189</v>
      </c>
      <c r="AI238" s="54">
        <f t="shared" si="106"/>
        <v>264741</v>
      </c>
      <c r="AJ238" s="60">
        <v>0.19</v>
      </c>
      <c r="AK238" s="55">
        <f t="shared" si="107"/>
        <v>50301</v>
      </c>
      <c r="AL238" s="61">
        <f t="shared" si="108"/>
        <v>315042</v>
      </c>
    </row>
    <row r="239" spans="2:38">
      <c r="B239" s="11" t="s">
        <v>1120</v>
      </c>
      <c r="C239" s="11"/>
      <c r="D239" s="11" t="s">
        <v>1192</v>
      </c>
      <c r="E239" s="15" t="s">
        <v>828</v>
      </c>
      <c r="F239" s="12">
        <v>75630.252100840342</v>
      </c>
      <c r="G239" s="13" t="s">
        <v>1205</v>
      </c>
      <c r="H239" s="27">
        <v>14369.747899159665</v>
      </c>
      <c r="I239" s="14">
        <f t="shared" si="87"/>
        <v>90000</v>
      </c>
      <c r="J239" s="28">
        <v>184706</v>
      </c>
      <c r="K239" s="29">
        <v>0.19</v>
      </c>
      <c r="L239" s="28">
        <f t="shared" si="96"/>
        <v>35094</v>
      </c>
      <c r="M239" s="30">
        <f t="shared" si="97"/>
        <v>219800</v>
      </c>
      <c r="N239" s="28">
        <v>73600</v>
      </c>
      <c r="O239" s="29">
        <v>0.19</v>
      </c>
      <c r="P239" s="28">
        <f t="shared" si="98"/>
        <v>13984</v>
      </c>
      <c r="Q239" s="30">
        <f t="shared" si="99"/>
        <v>87584</v>
      </c>
      <c r="R239" s="38">
        <v>72285.71428571429</v>
      </c>
      <c r="S239" s="13">
        <v>0.19</v>
      </c>
      <c r="T239" s="28">
        <f t="shared" si="100"/>
        <v>13734</v>
      </c>
      <c r="U239" s="30">
        <f t="shared" si="101"/>
        <v>86020</v>
      </c>
      <c r="V239" s="37" t="e">
        <f>SUM(#REF!)</f>
        <v>#REF!</v>
      </c>
      <c r="W239" s="35">
        <v>0.19</v>
      </c>
      <c r="X239" s="39" t="e">
        <f t="shared" si="102"/>
        <v>#REF!</v>
      </c>
      <c r="Y239" s="40"/>
      <c r="Z239" s="38">
        <v>133650</v>
      </c>
      <c r="AA239" s="13">
        <v>0.19</v>
      </c>
      <c r="AB239" s="28">
        <v>31350</v>
      </c>
      <c r="AC239" s="30">
        <f t="shared" si="104"/>
        <v>165000</v>
      </c>
      <c r="AD239" s="54">
        <f>AVERAGE(Z239,R239,N239,J239,F239)</f>
        <v>107974.39327731093</v>
      </c>
      <c r="AE239" s="54">
        <f>GEOMEAN(Z239,R239,N239,J239,F239)</f>
        <v>99865.426503586146</v>
      </c>
      <c r="AF239" s="54">
        <f>MEDIAN(Z239,R239,N239,J239,F239)</f>
        <v>75630.252100840342</v>
      </c>
      <c r="AG239" s="54">
        <f>HARMEAN(Z239,R239,N239,J239,F239)</f>
        <v>93389.150450653571</v>
      </c>
      <c r="AH239" s="55">
        <f>STDEVA(Z239,R239,N239,J239,F239)</f>
        <v>50120.855042126772</v>
      </c>
      <c r="AI239" s="54">
        <f t="shared" si="106"/>
        <v>93389</v>
      </c>
      <c r="AJ239" s="60">
        <v>0.19</v>
      </c>
      <c r="AK239" s="55">
        <f t="shared" si="107"/>
        <v>17744</v>
      </c>
      <c r="AL239" s="61">
        <f t="shared" si="108"/>
        <v>111133</v>
      </c>
    </row>
    <row r="240" spans="2:38">
      <c r="B240" s="11" t="s">
        <v>1121</v>
      </c>
      <c r="C240" s="11"/>
      <c r="D240" s="11" t="s">
        <v>1192</v>
      </c>
      <c r="E240" s="15" t="s">
        <v>829</v>
      </c>
      <c r="F240" s="12">
        <v>37815.126050420171</v>
      </c>
      <c r="G240" s="13" t="s">
        <v>1205</v>
      </c>
      <c r="H240" s="27">
        <v>7184.8739495798327</v>
      </c>
      <c r="I240" s="14">
        <f t="shared" si="87"/>
        <v>45000</v>
      </c>
      <c r="J240" s="28">
        <v>83866</v>
      </c>
      <c r="K240" s="29">
        <v>0.19</v>
      </c>
      <c r="L240" s="28">
        <f t="shared" si="96"/>
        <v>15935</v>
      </c>
      <c r="M240" s="30">
        <f t="shared" si="97"/>
        <v>99801</v>
      </c>
      <c r="N240" s="28">
        <v>42933.333333333336</v>
      </c>
      <c r="O240" s="29">
        <v>0.19</v>
      </c>
      <c r="P240" s="28">
        <f t="shared" si="98"/>
        <v>8157</v>
      </c>
      <c r="Q240" s="30">
        <f t="shared" si="99"/>
        <v>51090</v>
      </c>
      <c r="R240" s="38">
        <v>71428.571428571435</v>
      </c>
      <c r="S240" s="13">
        <v>0.19</v>
      </c>
      <c r="T240" s="28">
        <f t="shared" si="100"/>
        <v>13571</v>
      </c>
      <c r="U240" s="30">
        <f t="shared" si="101"/>
        <v>85000</v>
      </c>
      <c r="V240" s="12">
        <v>72156</v>
      </c>
      <c r="W240" s="13">
        <v>0.19</v>
      </c>
      <c r="X240" s="28">
        <f t="shared" si="102"/>
        <v>13710</v>
      </c>
      <c r="Y240" s="30">
        <f>ROUND(V240+X240,)</f>
        <v>85866</v>
      </c>
      <c r="Z240" s="38">
        <v>63058.5</v>
      </c>
      <c r="AA240" s="13">
        <v>0.19</v>
      </c>
      <c r="AB240" s="28">
        <v>14791.5</v>
      </c>
      <c r="AC240" s="30">
        <f t="shared" si="104"/>
        <v>77850</v>
      </c>
      <c r="AD240" s="54">
        <f>AVERAGE(Z240,V240,R240,N240,J240,F240)</f>
        <v>61876.255135387481</v>
      </c>
      <c r="AE240" s="54">
        <f>GEOMEAN(Z240,V240,R240,N240,J240,F240)</f>
        <v>59473.343799862902</v>
      </c>
      <c r="AF240" s="54">
        <f>MEDIAN(Z240,V240,R240,N240,J240,F240)</f>
        <v>67243.53571428571</v>
      </c>
      <c r="AG240" s="54">
        <f t="shared" si="105"/>
        <v>56938.256425878921</v>
      </c>
      <c r="AH240" s="55">
        <f>STDEVA(Z240,V240,R240,N240,J240,F240)</f>
        <v>17997.992679292936</v>
      </c>
      <c r="AI240" s="54">
        <f t="shared" si="106"/>
        <v>56938</v>
      </c>
      <c r="AJ240" s="60">
        <v>0.19</v>
      </c>
      <c r="AK240" s="55">
        <f t="shared" si="107"/>
        <v>10818</v>
      </c>
      <c r="AL240" s="61">
        <f t="shared" si="108"/>
        <v>67756</v>
      </c>
    </row>
    <row r="241" spans="2:38" ht="26.4">
      <c r="B241" s="11" t="s">
        <v>1122</v>
      </c>
      <c r="C241" s="11"/>
      <c r="D241" s="11" t="s">
        <v>1192</v>
      </c>
      <c r="E241" s="15" t="s">
        <v>830</v>
      </c>
      <c r="F241" s="12">
        <v>252100.84033613445</v>
      </c>
      <c r="G241" s="13" t="s">
        <v>1205</v>
      </c>
      <c r="H241" s="27">
        <v>47899.159663865546</v>
      </c>
      <c r="I241" s="14">
        <f t="shared" si="87"/>
        <v>300000</v>
      </c>
      <c r="J241" s="28">
        <v>210835</v>
      </c>
      <c r="K241" s="29">
        <v>0.19</v>
      </c>
      <c r="L241" s="28">
        <f t="shared" si="96"/>
        <v>40059</v>
      </c>
      <c r="M241" s="30">
        <f t="shared" si="97"/>
        <v>250894</v>
      </c>
      <c r="N241" s="28">
        <v>0</v>
      </c>
      <c r="O241" s="29">
        <v>0.19</v>
      </c>
      <c r="P241" s="28">
        <f t="shared" si="98"/>
        <v>0</v>
      </c>
      <c r="Q241" s="30">
        <f t="shared" si="99"/>
        <v>0</v>
      </c>
      <c r="R241" s="38">
        <v>412800</v>
      </c>
      <c r="S241" s="13">
        <v>0.19</v>
      </c>
      <c r="T241" s="28">
        <f t="shared" si="100"/>
        <v>78432</v>
      </c>
      <c r="U241" s="30">
        <f t="shared" si="101"/>
        <v>491232</v>
      </c>
      <c r="V241" s="37" t="e">
        <f>SUM(#REF!)</f>
        <v>#REF!</v>
      </c>
      <c r="W241" s="35">
        <v>0.19</v>
      </c>
      <c r="X241" s="39" t="e">
        <f t="shared" si="102"/>
        <v>#REF!</v>
      </c>
      <c r="Y241" s="40"/>
      <c r="Z241" s="38">
        <v>429259.5</v>
      </c>
      <c r="AA241" s="13">
        <v>0.19</v>
      </c>
      <c r="AB241" s="28">
        <v>100690.5</v>
      </c>
      <c r="AC241" s="30">
        <f t="shared" si="104"/>
        <v>529950</v>
      </c>
      <c r="AD241" s="54">
        <f>AVERAGE(Z241,R241,J241,F241)</f>
        <v>326248.83508403361</v>
      </c>
      <c r="AE241" s="54">
        <f>GEOMEAN(Z241,R241,J241,F241)</f>
        <v>311525.89427917456</v>
      </c>
      <c r="AF241" s="54">
        <f>MEDIAN(Z241,R241,J241,F241)</f>
        <v>332450.42016806721</v>
      </c>
      <c r="AG241" s="54">
        <f>HARMEAN(Z241,R241,J241,F241)</f>
        <v>297137.39392053761</v>
      </c>
      <c r="AH241" s="55">
        <f>STDEVA(Z241,R241,J241,F241)</f>
        <v>110936.28755383182</v>
      </c>
      <c r="AI241" s="54">
        <f t="shared" si="106"/>
        <v>297137</v>
      </c>
      <c r="AJ241" s="60">
        <v>0.19</v>
      </c>
      <c r="AK241" s="55">
        <f t="shared" si="107"/>
        <v>56456</v>
      </c>
      <c r="AL241" s="61">
        <f t="shared" si="108"/>
        <v>353593</v>
      </c>
    </row>
    <row r="242" spans="2:38">
      <c r="B242" s="11" t="s">
        <v>1123</v>
      </c>
      <c r="C242" s="11"/>
      <c r="D242" s="11" t="s">
        <v>1192</v>
      </c>
      <c r="E242" s="15" t="s">
        <v>831</v>
      </c>
      <c r="F242" s="12">
        <v>201680.67226890757</v>
      </c>
      <c r="G242" s="13" t="s">
        <v>1205</v>
      </c>
      <c r="H242" s="27">
        <v>38319.327731092439</v>
      </c>
      <c r="I242" s="14">
        <f t="shared" si="87"/>
        <v>240000</v>
      </c>
      <c r="J242" s="28">
        <v>31765</v>
      </c>
      <c r="K242" s="29">
        <v>0.19</v>
      </c>
      <c r="L242" s="28">
        <f t="shared" si="96"/>
        <v>6035</v>
      </c>
      <c r="M242" s="30">
        <f t="shared" si="97"/>
        <v>37800</v>
      </c>
      <c r="N242" s="28">
        <v>8266.6666666666661</v>
      </c>
      <c r="O242" s="29">
        <v>0.19</v>
      </c>
      <c r="P242" s="28">
        <f t="shared" si="98"/>
        <v>1571</v>
      </c>
      <c r="Q242" s="30">
        <f t="shared" si="99"/>
        <v>9838</v>
      </c>
      <c r="R242" s="38">
        <v>27000.000000000004</v>
      </c>
      <c r="S242" s="13">
        <v>0.19</v>
      </c>
      <c r="T242" s="28">
        <f t="shared" si="100"/>
        <v>5130</v>
      </c>
      <c r="U242" s="30">
        <f t="shared" si="101"/>
        <v>32130</v>
      </c>
      <c r="V242" s="37" t="e">
        <f>SUM(#REF!)</f>
        <v>#REF!</v>
      </c>
      <c r="W242" s="35">
        <v>0.19</v>
      </c>
      <c r="X242" s="39" t="e">
        <f t="shared" si="102"/>
        <v>#REF!</v>
      </c>
      <c r="Y242" s="40"/>
      <c r="Z242" s="38">
        <v>12028.5</v>
      </c>
      <c r="AA242" s="13">
        <v>0.19</v>
      </c>
      <c r="AB242" s="28">
        <v>2821.5</v>
      </c>
      <c r="AC242" s="30">
        <f t="shared" si="104"/>
        <v>14850</v>
      </c>
      <c r="AD242" s="54">
        <f>AVERAGE(Z242,R242,N242,J242,F242)</f>
        <v>56148.167787114842</v>
      </c>
      <c r="AE242" s="54">
        <f>GEOMEAN(Z242,R242,N242,J242,F242)</f>
        <v>27996.501251818721</v>
      </c>
      <c r="AF242" s="54">
        <f>MEDIAN(Z242,R242,N242,J242,F242)</f>
        <v>27000.000000000004</v>
      </c>
      <c r="AG242" s="54">
        <f>HARMEAN(Z242,R242,N242,J242,F242)</f>
        <v>18012.812938234096</v>
      </c>
      <c r="AH242" s="55">
        <f>STDEVA(Z242,R242,N242,J242,F242)</f>
        <v>81949.75236786301</v>
      </c>
      <c r="AI242" s="54">
        <f t="shared" si="106"/>
        <v>18013</v>
      </c>
      <c r="AJ242" s="60">
        <v>0.19</v>
      </c>
      <c r="AK242" s="55">
        <f t="shared" si="107"/>
        <v>3422</v>
      </c>
      <c r="AL242" s="61">
        <f t="shared" si="108"/>
        <v>21435</v>
      </c>
    </row>
    <row r="243" spans="2:38" ht="26.4">
      <c r="B243" s="11" t="s">
        <v>1124</v>
      </c>
      <c r="C243" s="11"/>
      <c r="D243" s="11" t="s">
        <v>1192</v>
      </c>
      <c r="E243" s="15" t="s">
        <v>832</v>
      </c>
      <c r="F243" s="12">
        <v>50420.168067226892</v>
      </c>
      <c r="G243" s="13" t="s">
        <v>1205</v>
      </c>
      <c r="H243" s="27">
        <v>9579.8319327731097</v>
      </c>
      <c r="I243" s="14">
        <f t="shared" si="87"/>
        <v>60000</v>
      </c>
      <c r="J243" s="28">
        <v>28403</v>
      </c>
      <c r="K243" s="29">
        <v>0.19</v>
      </c>
      <c r="L243" s="28">
        <f t="shared" si="96"/>
        <v>5397</v>
      </c>
      <c r="M243" s="30">
        <f t="shared" si="97"/>
        <v>33800</v>
      </c>
      <c r="N243" s="28">
        <v>0</v>
      </c>
      <c r="O243" s="29">
        <v>0.19</v>
      </c>
      <c r="P243" s="28">
        <f t="shared" si="98"/>
        <v>0</v>
      </c>
      <c r="Q243" s="30">
        <f t="shared" si="99"/>
        <v>0</v>
      </c>
      <c r="R243" s="38">
        <v>6062.8571428571431</v>
      </c>
      <c r="S243" s="13">
        <v>0.19</v>
      </c>
      <c r="T243" s="28">
        <f t="shared" si="100"/>
        <v>1152</v>
      </c>
      <c r="U243" s="30">
        <f t="shared" si="101"/>
        <v>7215</v>
      </c>
      <c r="V243" s="37" t="e">
        <f>SUM(#REF!)</f>
        <v>#REF!</v>
      </c>
      <c r="W243" s="35">
        <v>0.19</v>
      </c>
      <c r="X243" s="39" t="e">
        <f t="shared" si="102"/>
        <v>#REF!</v>
      </c>
      <c r="Y243" s="40"/>
      <c r="Z243" s="38">
        <v>4374</v>
      </c>
      <c r="AA243" s="13">
        <v>0.19</v>
      </c>
      <c r="AB243" s="28">
        <v>1026</v>
      </c>
      <c r="AC243" s="30">
        <f t="shared" si="104"/>
        <v>5400</v>
      </c>
      <c r="AD243" s="54">
        <f>AVERAGE(Z243,R243,J243,F243)</f>
        <v>22315.006302521011</v>
      </c>
      <c r="AE243" s="54">
        <f>GEOMEAN(Z243,R243,J243,F243)</f>
        <v>13959.862934754636</v>
      </c>
      <c r="AF243" s="54">
        <f>MEDIAN(Z243,R243,J243,F243)</f>
        <v>17232.928571428572</v>
      </c>
      <c r="AG243" s="54">
        <f>HARMEAN(Z243,R243,J243,F243)</f>
        <v>8916.5638366525618</v>
      </c>
      <c r="AH243" s="55">
        <f>STDEVA(Z243,R243,J243,F243)</f>
        <v>21702.34890924552</v>
      </c>
      <c r="AI243" s="54">
        <f t="shared" si="106"/>
        <v>8917</v>
      </c>
      <c r="AJ243" s="60">
        <v>0.19</v>
      </c>
      <c r="AK243" s="55">
        <f t="shared" si="107"/>
        <v>1694</v>
      </c>
      <c r="AL243" s="61">
        <f t="shared" si="108"/>
        <v>10611</v>
      </c>
    </row>
    <row r="244" spans="2:38">
      <c r="B244" s="11" t="s">
        <v>1125</v>
      </c>
      <c r="C244" s="11"/>
      <c r="D244" s="11" t="s">
        <v>1192</v>
      </c>
      <c r="E244" s="15" t="s">
        <v>833</v>
      </c>
      <c r="F244" s="12">
        <v>63025.210084033613</v>
      </c>
      <c r="G244" s="13" t="s">
        <v>1205</v>
      </c>
      <c r="H244" s="27">
        <v>11974.789915966387</v>
      </c>
      <c r="I244" s="14">
        <f t="shared" si="87"/>
        <v>75000</v>
      </c>
      <c r="J244" s="28">
        <v>58655</v>
      </c>
      <c r="K244" s="29">
        <v>0.19</v>
      </c>
      <c r="L244" s="28">
        <f t="shared" si="96"/>
        <v>11144</v>
      </c>
      <c r="M244" s="30">
        <f t="shared" si="97"/>
        <v>69799</v>
      </c>
      <c r="N244" s="28">
        <v>24666.666666666668</v>
      </c>
      <c r="O244" s="29">
        <v>0.19</v>
      </c>
      <c r="P244" s="28">
        <f t="shared" si="98"/>
        <v>4687</v>
      </c>
      <c r="Q244" s="30">
        <f t="shared" si="99"/>
        <v>29354</v>
      </c>
      <c r="R244" s="38">
        <v>34142.857142857145</v>
      </c>
      <c r="S244" s="13">
        <v>0.19</v>
      </c>
      <c r="T244" s="28">
        <f t="shared" si="100"/>
        <v>6487</v>
      </c>
      <c r="U244" s="30">
        <f t="shared" si="101"/>
        <v>40630</v>
      </c>
      <c r="V244" s="37" t="e">
        <f>SUM(#REF!)</f>
        <v>#REF!</v>
      </c>
      <c r="W244" s="35">
        <v>0.19</v>
      </c>
      <c r="X244" s="39" t="e">
        <f t="shared" si="102"/>
        <v>#REF!</v>
      </c>
      <c r="Y244" s="40"/>
      <c r="Z244" s="38">
        <v>29160</v>
      </c>
      <c r="AA244" s="13">
        <v>0.19</v>
      </c>
      <c r="AB244" s="28">
        <v>6840</v>
      </c>
      <c r="AC244" s="30">
        <f t="shared" si="104"/>
        <v>36000</v>
      </c>
      <c r="AD244" s="54">
        <f t="shared" ref="AD244:AD251" si="122">AVERAGE(Z244,R244,N244,J244,F244)</f>
        <v>41929.946778711485</v>
      </c>
      <c r="AE244" s="54">
        <f t="shared" ref="AE244:AE251" si="123">GEOMEAN(Z244,R244,N244,J244,F244)</f>
        <v>39048.417433153314</v>
      </c>
      <c r="AF244" s="54">
        <f>MEDIAN(Z244,R244,N244,J244,F244)</f>
        <v>34142.857142857145</v>
      </c>
      <c r="AG244" s="54">
        <f>HARMEAN(Z244,R244,N244,J244,F244)</f>
        <v>36486.148121833648</v>
      </c>
      <c r="AH244" s="55">
        <f t="shared" ref="AH244:AH251" si="124">STDEVA(Z244,R244,N244,J244,F244)</f>
        <v>17652.681702298662</v>
      </c>
      <c r="AI244" s="54">
        <f t="shared" si="106"/>
        <v>36486</v>
      </c>
      <c r="AJ244" s="60">
        <v>0.19</v>
      </c>
      <c r="AK244" s="55">
        <f t="shared" si="107"/>
        <v>6932</v>
      </c>
      <c r="AL244" s="61">
        <f t="shared" si="108"/>
        <v>43418</v>
      </c>
    </row>
    <row r="245" spans="2:38" ht="26.4">
      <c r="B245" s="11" t="s">
        <v>1126</v>
      </c>
      <c r="C245" s="11"/>
      <c r="D245" s="11" t="s">
        <v>1192</v>
      </c>
      <c r="E245" s="15" t="s">
        <v>834</v>
      </c>
      <c r="F245" s="12">
        <v>75630.252100840342</v>
      </c>
      <c r="G245" s="13" t="s">
        <v>1205</v>
      </c>
      <c r="H245" s="27">
        <v>14369.747899159665</v>
      </c>
      <c r="I245" s="14">
        <f t="shared" si="87"/>
        <v>90000</v>
      </c>
      <c r="J245" s="28">
        <v>50252</v>
      </c>
      <c r="K245" s="29">
        <v>0.19</v>
      </c>
      <c r="L245" s="28">
        <f t="shared" si="96"/>
        <v>9548</v>
      </c>
      <c r="M245" s="30">
        <f t="shared" si="97"/>
        <v>59800</v>
      </c>
      <c r="N245" s="28">
        <v>28666.666666666668</v>
      </c>
      <c r="O245" s="29">
        <v>0.19</v>
      </c>
      <c r="P245" s="28">
        <f t="shared" si="98"/>
        <v>5447</v>
      </c>
      <c r="Q245" s="30">
        <f t="shared" si="99"/>
        <v>34114</v>
      </c>
      <c r="R245" s="38">
        <v>27635.714285714286</v>
      </c>
      <c r="S245" s="13">
        <v>0.19</v>
      </c>
      <c r="T245" s="28">
        <f t="shared" si="100"/>
        <v>5251</v>
      </c>
      <c r="U245" s="30">
        <f t="shared" si="101"/>
        <v>32887</v>
      </c>
      <c r="V245" s="37" t="e">
        <f>SUM(#REF!)</f>
        <v>#REF!</v>
      </c>
      <c r="W245" s="35">
        <v>0.19</v>
      </c>
      <c r="X245" s="39" t="e">
        <f t="shared" si="102"/>
        <v>#REF!</v>
      </c>
      <c r="Y245" s="40"/>
      <c r="Z245" s="38">
        <v>41310</v>
      </c>
      <c r="AA245" s="13">
        <v>0.19</v>
      </c>
      <c r="AB245" s="28">
        <v>9690</v>
      </c>
      <c r="AC245" s="30">
        <f t="shared" si="104"/>
        <v>51000</v>
      </c>
      <c r="AD245" s="54">
        <f t="shared" si="122"/>
        <v>44698.926610644252</v>
      </c>
      <c r="AE245" s="54">
        <f t="shared" si="123"/>
        <v>41586.31098638392</v>
      </c>
      <c r="AF245" s="54">
        <f t="shared" ref="AF245:AF251" si="125">MEDIAN(Z245,R245,N245,J245,F245)</f>
        <v>41310</v>
      </c>
      <c r="AG245" s="54">
        <f t="shared" ref="AG245:AG251" si="126">HARMEAN(Z245,R245,N245,J245,F245)</f>
        <v>38941.439847934911</v>
      </c>
      <c r="AH245" s="55">
        <f t="shared" si="124"/>
        <v>19667.58067211922</v>
      </c>
      <c r="AI245" s="54">
        <f t="shared" si="106"/>
        <v>38941</v>
      </c>
      <c r="AJ245" s="60">
        <v>0.19</v>
      </c>
      <c r="AK245" s="55">
        <f t="shared" si="107"/>
        <v>7399</v>
      </c>
      <c r="AL245" s="61">
        <f t="shared" si="108"/>
        <v>46340</v>
      </c>
    </row>
    <row r="246" spans="2:38" ht="26.4">
      <c r="B246" s="11" t="s">
        <v>1127</v>
      </c>
      <c r="C246" s="11"/>
      <c r="D246" s="11" t="s">
        <v>1192</v>
      </c>
      <c r="E246" s="15" t="s">
        <v>835</v>
      </c>
      <c r="F246" s="12">
        <v>756302.52100840339</v>
      </c>
      <c r="G246" s="13" t="s">
        <v>1205</v>
      </c>
      <c r="H246" s="27">
        <v>143697.47899159664</v>
      </c>
      <c r="I246" s="14">
        <f t="shared" ref="I246:I309" si="127">ROUND(F246+H246,)</f>
        <v>900000</v>
      </c>
      <c r="J246" s="28">
        <v>899800</v>
      </c>
      <c r="K246" s="29">
        <v>0.19</v>
      </c>
      <c r="L246" s="28">
        <f t="shared" si="96"/>
        <v>170962</v>
      </c>
      <c r="M246" s="30">
        <f t="shared" si="97"/>
        <v>1070762</v>
      </c>
      <c r="N246" s="28">
        <v>418666.66666666669</v>
      </c>
      <c r="O246" s="29">
        <v>0.19</v>
      </c>
      <c r="P246" s="28">
        <f t="shared" si="98"/>
        <v>79547</v>
      </c>
      <c r="Q246" s="30">
        <f t="shared" si="99"/>
        <v>498214</v>
      </c>
      <c r="R246" s="38">
        <v>642714.2857142858</v>
      </c>
      <c r="S246" s="13">
        <v>0.19</v>
      </c>
      <c r="T246" s="28">
        <f t="shared" si="100"/>
        <v>122116</v>
      </c>
      <c r="U246" s="30">
        <f t="shared" si="101"/>
        <v>764830</v>
      </c>
      <c r="V246" s="37" t="e">
        <f>SUM(#REF!)</f>
        <v>#REF!</v>
      </c>
      <c r="W246" s="35">
        <v>0.19</v>
      </c>
      <c r="X246" s="39" t="e">
        <f t="shared" si="102"/>
        <v>#REF!</v>
      </c>
      <c r="Y246" s="40"/>
      <c r="Z246" s="38">
        <v>546750</v>
      </c>
      <c r="AA246" s="13">
        <v>0.19</v>
      </c>
      <c r="AB246" s="28">
        <v>128250</v>
      </c>
      <c r="AC246" s="30">
        <f t="shared" si="104"/>
        <v>675000</v>
      </c>
      <c r="AD246" s="54">
        <f t="shared" si="122"/>
        <v>652846.69467787119</v>
      </c>
      <c r="AE246" s="54">
        <f t="shared" si="123"/>
        <v>631107.48834377341</v>
      </c>
      <c r="AF246" s="54">
        <f t="shared" si="125"/>
        <v>642714.2857142858</v>
      </c>
      <c r="AG246" s="54">
        <f t="shared" si="126"/>
        <v>609235.56310318329</v>
      </c>
      <c r="AH246" s="55">
        <f t="shared" si="124"/>
        <v>185666.70599730653</v>
      </c>
      <c r="AI246" s="54">
        <f t="shared" si="106"/>
        <v>609236</v>
      </c>
      <c r="AJ246" s="60">
        <v>0.19</v>
      </c>
      <c r="AK246" s="55">
        <f t="shared" si="107"/>
        <v>115755</v>
      </c>
      <c r="AL246" s="61">
        <f t="shared" si="108"/>
        <v>724991</v>
      </c>
    </row>
    <row r="247" spans="2:38">
      <c r="B247" s="11" t="s">
        <v>1128</v>
      </c>
      <c r="C247" s="11"/>
      <c r="D247" s="11" t="s">
        <v>1192</v>
      </c>
      <c r="E247" s="15" t="s">
        <v>836</v>
      </c>
      <c r="F247" s="12">
        <v>126050.42016806723</v>
      </c>
      <c r="G247" s="13" t="s">
        <v>1205</v>
      </c>
      <c r="H247" s="27">
        <v>23949.579831932773</v>
      </c>
      <c r="I247" s="14">
        <f t="shared" si="127"/>
        <v>150000</v>
      </c>
      <c r="J247" s="28">
        <v>114538</v>
      </c>
      <c r="K247" s="29">
        <v>0.19</v>
      </c>
      <c r="L247" s="28">
        <f t="shared" si="96"/>
        <v>21762</v>
      </c>
      <c r="M247" s="30">
        <f t="shared" si="97"/>
        <v>136300</v>
      </c>
      <c r="N247" s="28">
        <v>44800</v>
      </c>
      <c r="O247" s="29">
        <v>0.19</v>
      </c>
      <c r="P247" s="28">
        <f t="shared" si="98"/>
        <v>8512</v>
      </c>
      <c r="Q247" s="30">
        <f t="shared" si="99"/>
        <v>53312</v>
      </c>
      <c r="R247" s="38">
        <v>97357.142857142855</v>
      </c>
      <c r="S247" s="13">
        <v>0.19</v>
      </c>
      <c r="T247" s="28">
        <f t="shared" si="100"/>
        <v>18498</v>
      </c>
      <c r="U247" s="30">
        <f t="shared" si="101"/>
        <v>115855</v>
      </c>
      <c r="V247" s="37" t="e">
        <f>SUM(#REF!)</f>
        <v>#REF!</v>
      </c>
      <c r="W247" s="35">
        <v>0.19</v>
      </c>
      <c r="X247" s="39" t="e">
        <f t="shared" si="102"/>
        <v>#REF!</v>
      </c>
      <c r="Y247" s="40"/>
      <c r="Z247" s="38">
        <v>60142.5</v>
      </c>
      <c r="AA247" s="13">
        <v>0.19</v>
      </c>
      <c r="AB247" s="28">
        <v>14107.5</v>
      </c>
      <c r="AC247" s="30">
        <f t="shared" si="104"/>
        <v>74250</v>
      </c>
      <c r="AD247" s="54">
        <f t="shared" si="122"/>
        <v>88577.612605042013</v>
      </c>
      <c r="AE247" s="54">
        <f t="shared" si="123"/>
        <v>82350.120846873338</v>
      </c>
      <c r="AF247" s="54">
        <f t="shared" si="125"/>
        <v>97357.142857142855</v>
      </c>
      <c r="AG247" s="54">
        <f t="shared" si="126"/>
        <v>75890.814776502026</v>
      </c>
      <c r="AH247" s="55">
        <f t="shared" si="124"/>
        <v>34929.458076450035</v>
      </c>
      <c r="AI247" s="54">
        <f t="shared" si="106"/>
        <v>75891</v>
      </c>
      <c r="AJ247" s="60">
        <v>0.19</v>
      </c>
      <c r="AK247" s="55">
        <f t="shared" si="107"/>
        <v>14419</v>
      </c>
      <c r="AL247" s="61">
        <f t="shared" si="108"/>
        <v>90310</v>
      </c>
    </row>
    <row r="248" spans="2:38">
      <c r="B248" s="11" t="s">
        <v>1129</v>
      </c>
      <c r="C248" s="11"/>
      <c r="D248" s="11" t="s">
        <v>1192</v>
      </c>
      <c r="E248" s="15" t="s">
        <v>837</v>
      </c>
      <c r="F248" s="12">
        <v>100840.33613445378</v>
      </c>
      <c r="G248" s="13" t="s">
        <v>1205</v>
      </c>
      <c r="H248" s="27">
        <v>19159.663865546219</v>
      </c>
      <c r="I248" s="14">
        <f t="shared" si="127"/>
        <v>120000</v>
      </c>
      <c r="J248" s="28">
        <v>20200</v>
      </c>
      <c r="K248" s="29">
        <v>0.19</v>
      </c>
      <c r="L248" s="28">
        <f t="shared" si="96"/>
        <v>3838</v>
      </c>
      <c r="M248" s="30">
        <f t="shared" si="97"/>
        <v>24038</v>
      </c>
      <c r="N248" s="28">
        <v>10000</v>
      </c>
      <c r="O248" s="29">
        <v>0.19</v>
      </c>
      <c r="P248" s="28">
        <f t="shared" si="98"/>
        <v>1900</v>
      </c>
      <c r="Q248" s="30">
        <f t="shared" si="99"/>
        <v>11900</v>
      </c>
      <c r="R248" s="38">
        <v>14522.857142857143</v>
      </c>
      <c r="S248" s="13">
        <v>0.19</v>
      </c>
      <c r="T248" s="28">
        <f t="shared" si="100"/>
        <v>2759</v>
      </c>
      <c r="U248" s="30">
        <f t="shared" si="101"/>
        <v>17282</v>
      </c>
      <c r="V248" s="37" t="e">
        <f>SUM(#REF!)</f>
        <v>#REF!</v>
      </c>
      <c r="W248" s="35">
        <v>0.19</v>
      </c>
      <c r="X248" s="39" t="e">
        <f t="shared" si="102"/>
        <v>#REF!</v>
      </c>
      <c r="Y248" s="40"/>
      <c r="Z248" s="38">
        <v>12271.5</v>
      </c>
      <c r="AA248" s="13">
        <v>0.19</v>
      </c>
      <c r="AB248" s="28">
        <v>2878.5</v>
      </c>
      <c r="AC248" s="30">
        <f t="shared" si="104"/>
        <v>15150</v>
      </c>
      <c r="AD248" s="54">
        <f t="shared" si="122"/>
        <v>31566.938655462185</v>
      </c>
      <c r="AE248" s="54">
        <f t="shared" si="123"/>
        <v>20511.011316595192</v>
      </c>
      <c r="AF248" s="54">
        <f t="shared" si="125"/>
        <v>14522.857142857143</v>
      </c>
      <c r="AG248" s="54">
        <f t="shared" si="126"/>
        <v>16141.100498935135</v>
      </c>
      <c r="AH248" s="55">
        <f t="shared" si="124"/>
        <v>38910.019285406743</v>
      </c>
      <c r="AI248" s="54">
        <f t="shared" si="106"/>
        <v>16141</v>
      </c>
      <c r="AJ248" s="60">
        <v>0.19</v>
      </c>
      <c r="AK248" s="55">
        <f t="shared" si="107"/>
        <v>3067</v>
      </c>
      <c r="AL248" s="61">
        <f t="shared" si="108"/>
        <v>19208</v>
      </c>
    </row>
    <row r="249" spans="2:38">
      <c r="B249" s="11" t="s">
        <v>1130</v>
      </c>
      <c r="C249" s="11"/>
      <c r="D249" s="11" t="s">
        <v>1192</v>
      </c>
      <c r="E249" s="15" t="s">
        <v>838</v>
      </c>
      <c r="F249" s="12">
        <v>25210.084033613446</v>
      </c>
      <c r="G249" s="13" t="s">
        <v>1205</v>
      </c>
      <c r="H249" s="27">
        <v>4789.9159663865548</v>
      </c>
      <c r="I249" s="14">
        <f t="shared" si="127"/>
        <v>30000</v>
      </c>
      <c r="J249" s="28">
        <v>67059</v>
      </c>
      <c r="K249" s="29">
        <v>0.19</v>
      </c>
      <c r="L249" s="28">
        <f t="shared" si="96"/>
        <v>12741</v>
      </c>
      <c r="M249" s="30">
        <f t="shared" si="97"/>
        <v>79800</v>
      </c>
      <c r="N249" s="28">
        <v>15866.666666666666</v>
      </c>
      <c r="O249" s="29">
        <v>0.19</v>
      </c>
      <c r="P249" s="28">
        <f t="shared" si="98"/>
        <v>3015</v>
      </c>
      <c r="Q249" s="30">
        <f t="shared" si="99"/>
        <v>18882</v>
      </c>
      <c r="R249" s="38">
        <v>30000</v>
      </c>
      <c r="S249" s="13">
        <v>0.19</v>
      </c>
      <c r="T249" s="28">
        <f t="shared" si="100"/>
        <v>5700</v>
      </c>
      <c r="U249" s="30">
        <f t="shared" si="101"/>
        <v>35700</v>
      </c>
      <c r="V249" s="37" t="e">
        <f>SUM(#REF!)</f>
        <v>#REF!</v>
      </c>
      <c r="W249" s="35">
        <v>0.19</v>
      </c>
      <c r="X249" s="39" t="e">
        <f t="shared" si="102"/>
        <v>#REF!</v>
      </c>
      <c r="Y249" s="40"/>
      <c r="Z249" s="38">
        <v>21748.5</v>
      </c>
      <c r="AA249" s="13">
        <v>0.19</v>
      </c>
      <c r="AB249" s="28">
        <v>5101.5</v>
      </c>
      <c r="AC249" s="30">
        <f t="shared" si="104"/>
        <v>26850</v>
      </c>
      <c r="AD249" s="54">
        <f t="shared" si="122"/>
        <v>31976.850140056027</v>
      </c>
      <c r="AE249" s="54">
        <f t="shared" si="123"/>
        <v>28093.996602163385</v>
      </c>
      <c r="AF249" s="54">
        <f t="shared" si="125"/>
        <v>25210.084033613446</v>
      </c>
      <c r="AG249" s="54">
        <f t="shared" si="126"/>
        <v>25391.326801426439</v>
      </c>
      <c r="AH249" s="55">
        <f t="shared" si="124"/>
        <v>20276.904700575953</v>
      </c>
      <c r="AI249" s="54">
        <f t="shared" si="106"/>
        <v>25391</v>
      </c>
      <c r="AJ249" s="60">
        <v>0.19</v>
      </c>
      <c r="AK249" s="55">
        <f t="shared" si="107"/>
        <v>4824</v>
      </c>
      <c r="AL249" s="61">
        <f t="shared" si="108"/>
        <v>30215</v>
      </c>
    </row>
    <row r="250" spans="2:38">
      <c r="B250" s="11" t="s">
        <v>1131</v>
      </c>
      <c r="C250" s="11"/>
      <c r="D250" s="11" t="s">
        <v>1192</v>
      </c>
      <c r="E250" s="15" t="s">
        <v>839</v>
      </c>
      <c r="F250" s="12">
        <v>63025.210084033613</v>
      </c>
      <c r="G250" s="13" t="s">
        <v>1205</v>
      </c>
      <c r="H250" s="27">
        <v>11974.789915966387</v>
      </c>
      <c r="I250" s="14">
        <f t="shared" si="127"/>
        <v>75000</v>
      </c>
      <c r="J250" s="28">
        <v>31765</v>
      </c>
      <c r="K250" s="29">
        <v>0.19</v>
      </c>
      <c r="L250" s="28">
        <f t="shared" si="96"/>
        <v>6035</v>
      </c>
      <c r="M250" s="30">
        <f t="shared" si="97"/>
        <v>37800</v>
      </c>
      <c r="N250" s="28">
        <v>18000</v>
      </c>
      <c r="O250" s="29">
        <v>0.19</v>
      </c>
      <c r="P250" s="28">
        <f t="shared" si="98"/>
        <v>3420</v>
      </c>
      <c r="Q250" s="30">
        <f t="shared" si="99"/>
        <v>21420</v>
      </c>
      <c r="R250" s="38">
        <v>27000.000000000004</v>
      </c>
      <c r="S250" s="13">
        <v>0.19</v>
      </c>
      <c r="T250" s="28">
        <f t="shared" si="100"/>
        <v>5130</v>
      </c>
      <c r="U250" s="30">
        <f t="shared" si="101"/>
        <v>32130</v>
      </c>
      <c r="V250" s="37" t="e">
        <f>SUM(#REF!)</f>
        <v>#REF!</v>
      </c>
      <c r="W250" s="35">
        <v>0.19</v>
      </c>
      <c r="X250" s="39" t="e">
        <f t="shared" si="102"/>
        <v>#REF!</v>
      </c>
      <c r="Y250" s="40"/>
      <c r="Z250" s="38">
        <v>22963.5</v>
      </c>
      <c r="AA250" s="13">
        <v>0.19</v>
      </c>
      <c r="AB250" s="28">
        <v>5386.5</v>
      </c>
      <c r="AC250" s="30">
        <f t="shared" si="104"/>
        <v>28350</v>
      </c>
      <c r="AD250" s="54">
        <f t="shared" si="122"/>
        <v>32550.742016806722</v>
      </c>
      <c r="AE250" s="54">
        <f t="shared" si="123"/>
        <v>29500.372688604657</v>
      </c>
      <c r="AF250" s="54">
        <f t="shared" si="125"/>
        <v>27000.000000000004</v>
      </c>
      <c r="AG250" s="54">
        <f t="shared" si="126"/>
        <v>27249.765446369409</v>
      </c>
      <c r="AH250" s="55">
        <f t="shared" si="124"/>
        <v>17774.705582393202</v>
      </c>
      <c r="AI250" s="54">
        <f t="shared" si="106"/>
        <v>27250</v>
      </c>
      <c r="AJ250" s="60">
        <v>0.19</v>
      </c>
      <c r="AK250" s="55">
        <f t="shared" si="107"/>
        <v>5178</v>
      </c>
      <c r="AL250" s="61">
        <f t="shared" si="108"/>
        <v>32428</v>
      </c>
    </row>
    <row r="251" spans="2:38">
      <c r="B251" s="11" t="s">
        <v>1132</v>
      </c>
      <c r="C251" s="11"/>
      <c r="D251" s="11" t="s">
        <v>1192</v>
      </c>
      <c r="E251" s="15" t="s">
        <v>840</v>
      </c>
      <c r="F251" s="12">
        <v>12605.042016806723</v>
      </c>
      <c r="G251" s="13" t="s">
        <v>1205</v>
      </c>
      <c r="H251" s="27">
        <v>2394.9579831932774</v>
      </c>
      <c r="I251" s="14">
        <f t="shared" si="127"/>
        <v>15000</v>
      </c>
      <c r="J251" s="28">
        <v>18319</v>
      </c>
      <c r="K251" s="29">
        <v>0.19</v>
      </c>
      <c r="L251" s="28">
        <f t="shared" si="96"/>
        <v>3481</v>
      </c>
      <c r="M251" s="30">
        <f t="shared" si="97"/>
        <v>21800</v>
      </c>
      <c r="N251" s="28">
        <v>5466.666666666667</v>
      </c>
      <c r="O251" s="29">
        <v>0.19</v>
      </c>
      <c r="P251" s="28">
        <f t="shared" si="98"/>
        <v>1039</v>
      </c>
      <c r="Q251" s="30">
        <f t="shared" si="99"/>
        <v>6506</v>
      </c>
      <c r="R251" s="38">
        <v>12142.857142857143</v>
      </c>
      <c r="S251" s="13">
        <v>0.19</v>
      </c>
      <c r="T251" s="28">
        <f t="shared" si="100"/>
        <v>2307</v>
      </c>
      <c r="U251" s="30">
        <f t="shared" si="101"/>
        <v>14450</v>
      </c>
      <c r="V251" s="37" t="e">
        <f>SUM(#REF!)</f>
        <v>#REF!</v>
      </c>
      <c r="W251" s="35">
        <v>0.19</v>
      </c>
      <c r="X251" s="39" t="e">
        <f t="shared" si="102"/>
        <v>#REF!</v>
      </c>
      <c r="Y251" s="40"/>
      <c r="Z251" s="38">
        <v>2187</v>
      </c>
      <c r="AA251" s="13">
        <v>0.19</v>
      </c>
      <c r="AB251" s="28">
        <v>513</v>
      </c>
      <c r="AC251" s="30">
        <f t="shared" si="104"/>
        <v>2700</v>
      </c>
      <c r="AD251" s="54">
        <f t="shared" si="122"/>
        <v>10144.113165266106</v>
      </c>
      <c r="AE251" s="54">
        <f t="shared" si="123"/>
        <v>8036.513238920661</v>
      </c>
      <c r="AF251" s="54">
        <f t="shared" si="125"/>
        <v>12142.857142857143</v>
      </c>
      <c r="AG251" s="54">
        <f t="shared" si="126"/>
        <v>5838.0619202167663</v>
      </c>
      <c r="AH251" s="55">
        <f t="shared" si="124"/>
        <v>6365.4159081146945</v>
      </c>
      <c r="AI251" s="54">
        <f t="shared" si="106"/>
        <v>5838</v>
      </c>
      <c r="AJ251" s="60">
        <v>0.19</v>
      </c>
      <c r="AK251" s="55">
        <f t="shared" si="107"/>
        <v>1109</v>
      </c>
      <c r="AL251" s="61">
        <f t="shared" si="108"/>
        <v>6947</v>
      </c>
    </row>
    <row r="252" spans="2:38">
      <c r="B252" s="11" t="s">
        <v>1133</v>
      </c>
      <c r="C252" s="11"/>
      <c r="D252" s="11" t="s">
        <v>1192</v>
      </c>
      <c r="E252" s="16" t="s">
        <v>841</v>
      </c>
      <c r="F252" s="12">
        <v>37815.126050420171</v>
      </c>
      <c r="G252" s="13" t="s">
        <v>1205</v>
      </c>
      <c r="H252" s="27">
        <v>7184.8739495798327</v>
      </c>
      <c r="I252" s="14">
        <f t="shared" si="127"/>
        <v>45000</v>
      </c>
      <c r="J252" s="28">
        <v>67980</v>
      </c>
      <c r="K252" s="29">
        <v>0.19</v>
      </c>
      <c r="L252" s="28">
        <f t="shared" si="96"/>
        <v>12916</v>
      </c>
      <c r="M252" s="30">
        <f t="shared" si="97"/>
        <v>80896</v>
      </c>
      <c r="N252" s="28">
        <v>0</v>
      </c>
      <c r="O252" s="29">
        <v>0.19</v>
      </c>
      <c r="P252" s="28">
        <f t="shared" si="98"/>
        <v>0</v>
      </c>
      <c r="Q252" s="30">
        <f t="shared" si="99"/>
        <v>0</v>
      </c>
      <c r="R252" s="38">
        <v>203722.9</v>
      </c>
      <c r="S252" s="13">
        <v>0.19</v>
      </c>
      <c r="T252" s="28">
        <f t="shared" si="100"/>
        <v>38707</v>
      </c>
      <c r="U252" s="30">
        <f t="shared" si="101"/>
        <v>242430</v>
      </c>
      <c r="V252" s="37" t="e">
        <f>SUM(#REF!)</f>
        <v>#REF!</v>
      </c>
      <c r="W252" s="35">
        <v>0.19</v>
      </c>
      <c r="X252" s="39" t="e">
        <f t="shared" si="102"/>
        <v>#REF!</v>
      </c>
      <c r="Y252" s="40"/>
      <c r="Z252" s="38">
        <v>41188.5</v>
      </c>
      <c r="AA252" s="13">
        <v>0.19</v>
      </c>
      <c r="AB252" s="28">
        <v>9661.5</v>
      </c>
      <c r="AC252" s="30">
        <f t="shared" si="104"/>
        <v>50850</v>
      </c>
      <c r="AD252" s="54">
        <f>AVERAGE(Z252,R252,J252,F252)</f>
        <v>87676.631512605047</v>
      </c>
      <c r="AE252" s="54">
        <f>GEOMEAN(Z252,R252,J252,F252)</f>
        <v>68149.96460738864</v>
      </c>
      <c r="AF252" s="54">
        <f>MEDIAN(Z252,R252,J252,F252)</f>
        <v>54584.25</v>
      </c>
      <c r="AG252" s="54">
        <f>HARMEAN(Z252,R252,J252,F252)</f>
        <v>56865.109162216031</v>
      </c>
      <c r="AH252" s="55">
        <f>STDEVA(Z252,R252,J252,F252)</f>
        <v>78532.39208819218</v>
      </c>
      <c r="AI252" s="54">
        <f t="shared" si="106"/>
        <v>56865</v>
      </c>
      <c r="AJ252" s="60">
        <v>0.19</v>
      </c>
      <c r="AK252" s="55">
        <f t="shared" si="107"/>
        <v>10804</v>
      </c>
      <c r="AL252" s="61">
        <f t="shared" si="108"/>
        <v>67669</v>
      </c>
    </row>
    <row r="253" spans="2:38">
      <c r="B253" s="11" t="s">
        <v>1134</v>
      </c>
      <c r="C253" s="11"/>
      <c r="D253" s="11" t="s">
        <v>1192</v>
      </c>
      <c r="E253" s="21" t="s">
        <v>842</v>
      </c>
      <c r="F253" s="12">
        <v>100840.33613445378</v>
      </c>
      <c r="G253" s="13" t="s">
        <v>1205</v>
      </c>
      <c r="H253" s="27">
        <v>19159.663865546219</v>
      </c>
      <c r="I253" s="14">
        <f t="shared" si="127"/>
        <v>120000</v>
      </c>
      <c r="J253" s="28">
        <v>48000</v>
      </c>
      <c r="K253" s="29">
        <v>0.19</v>
      </c>
      <c r="L253" s="28">
        <f t="shared" si="96"/>
        <v>9120</v>
      </c>
      <c r="M253" s="30">
        <f t="shared" si="97"/>
        <v>57120</v>
      </c>
      <c r="N253" s="28">
        <v>0</v>
      </c>
      <c r="O253" s="29">
        <v>0.19</v>
      </c>
      <c r="P253" s="28">
        <f t="shared" si="98"/>
        <v>0</v>
      </c>
      <c r="Q253" s="30">
        <f t="shared" si="99"/>
        <v>0</v>
      </c>
      <c r="R253" s="38">
        <v>29857.142857142855</v>
      </c>
      <c r="S253" s="13">
        <v>0.19</v>
      </c>
      <c r="T253" s="28">
        <f t="shared" si="100"/>
        <v>5673</v>
      </c>
      <c r="U253" s="30">
        <f t="shared" si="101"/>
        <v>35530</v>
      </c>
      <c r="V253" s="37" t="e">
        <f>SUM(#REF!)</f>
        <v>#REF!</v>
      </c>
      <c r="W253" s="35">
        <v>0.19</v>
      </c>
      <c r="X253" s="39" t="e">
        <f t="shared" si="102"/>
        <v>#REF!</v>
      </c>
      <c r="Y253" s="40"/>
      <c r="Z253" s="38">
        <v>21870</v>
      </c>
      <c r="AA253" s="13">
        <v>0.19</v>
      </c>
      <c r="AB253" s="28">
        <v>5130</v>
      </c>
      <c r="AC253" s="30">
        <f t="shared" si="104"/>
        <v>27000</v>
      </c>
      <c r="AD253" s="54">
        <f>AVERAGE(Z253,R253,J253,F253)</f>
        <v>50141.86974789916</v>
      </c>
      <c r="AE253" s="54">
        <f>GEOMEAN(Z253,R253,J253,F253)</f>
        <v>42164.129428846434</v>
      </c>
      <c r="AF253" s="54">
        <f>MEDIAN(Z253,R253,J253,F253)</f>
        <v>38928.571428571428</v>
      </c>
      <c r="AG253" s="54">
        <f>HARMEAN(Z253,R253,J253,F253)</f>
        <v>36374.363477809944</v>
      </c>
      <c r="AH253" s="55">
        <f>STDEVA(Z253,R253,J253,F253)</f>
        <v>35523.188971151052</v>
      </c>
      <c r="AI253" s="54">
        <f t="shared" si="106"/>
        <v>36374</v>
      </c>
      <c r="AJ253" s="60">
        <v>0.19</v>
      </c>
      <c r="AK253" s="55">
        <f t="shared" si="107"/>
        <v>6911</v>
      </c>
      <c r="AL253" s="61">
        <f t="shared" si="108"/>
        <v>43285</v>
      </c>
    </row>
    <row r="254" spans="2:38">
      <c r="B254" s="11" t="s">
        <v>1135</v>
      </c>
      <c r="C254" s="11"/>
      <c r="D254" s="11" t="s">
        <v>1192</v>
      </c>
      <c r="E254" s="21" t="s">
        <v>843</v>
      </c>
      <c r="F254" s="12">
        <v>126050.42016806723</v>
      </c>
      <c r="G254" s="13" t="s">
        <v>1205</v>
      </c>
      <c r="H254" s="27">
        <v>23949.579831932773</v>
      </c>
      <c r="I254" s="14">
        <f t="shared" si="127"/>
        <v>150000</v>
      </c>
      <c r="J254" s="28">
        <v>495800</v>
      </c>
      <c r="K254" s="29">
        <v>0.19</v>
      </c>
      <c r="L254" s="28">
        <f t="shared" si="96"/>
        <v>94202</v>
      </c>
      <c r="M254" s="30">
        <f t="shared" si="97"/>
        <v>590002</v>
      </c>
      <c r="N254" s="28">
        <v>0</v>
      </c>
      <c r="O254" s="29">
        <v>0.19</v>
      </c>
      <c r="P254" s="28">
        <f t="shared" si="98"/>
        <v>0</v>
      </c>
      <c r="Q254" s="30">
        <f t="shared" si="99"/>
        <v>0</v>
      </c>
      <c r="R254" s="38">
        <v>258996.69999999998</v>
      </c>
      <c r="S254" s="13">
        <v>0.19</v>
      </c>
      <c r="T254" s="28">
        <f t="shared" si="100"/>
        <v>49209</v>
      </c>
      <c r="U254" s="30">
        <f t="shared" si="101"/>
        <v>308206</v>
      </c>
      <c r="V254" s="37" t="e">
        <f>SUM(#REF!)</f>
        <v>#REF!</v>
      </c>
      <c r="W254" s="35">
        <v>0.19</v>
      </c>
      <c r="X254" s="39" t="e">
        <f t="shared" si="102"/>
        <v>#REF!</v>
      </c>
      <c r="Y254" s="40"/>
      <c r="Z254" s="38">
        <v>303750</v>
      </c>
      <c r="AA254" s="13">
        <v>0.19</v>
      </c>
      <c r="AB254" s="28">
        <v>71250</v>
      </c>
      <c r="AC254" s="30">
        <f t="shared" si="104"/>
        <v>375000</v>
      </c>
      <c r="AD254" s="54">
        <f>AVERAGE(Z254,R254,J254,F254)</f>
        <v>296149.28004201682</v>
      </c>
      <c r="AE254" s="54">
        <f>GEOMEAN(Z254,R254,J254,F254)</f>
        <v>264798.38639864296</v>
      </c>
      <c r="AF254" s="54">
        <f>MEDIAN(Z254,R254,J254,F254)</f>
        <v>281373.34999999998</v>
      </c>
      <c r="AG254" s="54">
        <f>HARMEAN(Z254,R254,J254,F254)</f>
        <v>233870.12681649768</v>
      </c>
      <c r="AH254" s="55">
        <f>STDEVA(Z254,R254,J254,F254)</f>
        <v>153005.57425337663</v>
      </c>
      <c r="AI254" s="54">
        <f t="shared" si="106"/>
        <v>233870</v>
      </c>
      <c r="AJ254" s="60">
        <v>0.19</v>
      </c>
      <c r="AK254" s="55">
        <f t="shared" si="107"/>
        <v>44435</v>
      </c>
      <c r="AL254" s="61">
        <f t="shared" si="108"/>
        <v>278305</v>
      </c>
    </row>
    <row r="255" spans="2:38">
      <c r="B255" s="11" t="s">
        <v>1136</v>
      </c>
      <c r="C255" s="11"/>
      <c r="D255" s="11" t="s">
        <v>1192</v>
      </c>
      <c r="E255" s="21" t="s">
        <v>844</v>
      </c>
      <c r="F255" s="12">
        <v>100840.33613445378</v>
      </c>
      <c r="G255" s="13" t="s">
        <v>1205</v>
      </c>
      <c r="H255" s="27">
        <v>19159.663865546219</v>
      </c>
      <c r="I255" s="14">
        <f t="shared" si="127"/>
        <v>120000</v>
      </c>
      <c r="J255" s="28">
        <v>143697</v>
      </c>
      <c r="K255" s="29">
        <v>0.19</v>
      </c>
      <c r="L255" s="28">
        <f t="shared" si="96"/>
        <v>27302</v>
      </c>
      <c r="M255" s="30">
        <f t="shared" si="97"/>
        <v>170999</v>
      </c>
      <c r="N255" s="28">
        <v>0</v>
      </c>
      <c r="O255" s="29">
        <v>0.19</v>
      </c>
      <c r="P255" s="28">
        <f t="shared" si="98"/>
        <v>0</v>
      </c>
      <c r="Q255" s="30">
        <f t="shared" si="99"/>
        <v>0</v>
      </c>
      <c r="R255" s="38">
        <v>143714.28571428571</v>
      </c>
      <c r="S255" s="13">
        <v>0.19</v>
      </c>
      <c r="T255" s="28">
        <f t="shared" si="100"/>
        <v>27306</v>
      </c>
      <c r="U255" s="30">
        <f t="shared" si="101"/>
        <v>171020</v>
      </c>
      <c r="V255" s="12">
        <v>110536.52230122818</v>
      </c>
      <c r="W255" s="13">
        <v>0.19</v>
      </c>
      <c r="X255" s="28">
        <f t="shared" si="102"/>
        <v>21002</v>
      </c>
      <c r="Y255" s="30">
        <f>ROUND(V255+X255,)</f>
        <v>131539</v>
      </c>
      <c r="Z255" s="38">
        <v>93433.5</v>
      </c>
      <c r="AA255" s="13">
        <v>0.19</v>
      </c>
      <c r="AB255" s="28">
        <v>21916.5</v>
      </c>
      <c r="AC255" s="30">
        <f t="shared" si="104"/>
        <v>115350</v>
      </c>
      <c r="AD255" s="54">
        <f>AVERAGE(Z255,R255,J255,F255,V255)</f>
        <v>118444.32882999352</v>
      </c>
      <c r="AE255" s="54">
        <f>GEOMEAN(Z255,V255,R255,J255,F255)</f>
        <v>116551.55395077086</v>
      </c>
      <c r="AF255" s="54">
        <f>MEDIAN(Z255,V255,R255,J255,F255)</f>
        <v>110536.52230122818</v>
      </c>
      <c r="AG255" s="54">
        <f>HARMEAN(Z255,V255,R255,J255,F255)</f>
        <v>114722.08397183978</v>
      </c>
      <c r="AH255" s="55">
        <f>STDEVA(Z255,V255,R255,J255,F255)</f>
        <v>23844.515322389572</v>
      </c>
      <c r="AI255" s="54">
        <f t="shared" si="106"/>
        <v>114722</v>
      </c>
      <c r="AJ255" s="60">
        <v>0.19</v>
      </c>
      <c r="AK255" s="55">
        <f t="shared" si="107"/>
        <v>21797</v>
      </c>
      <c r="AL255" s="61">
        <f t="shared" si="108"/>
        <v>136519</v>
      </c>
    </row>
    <row r="256" spans="2:38">
      <c r="B256" s="11" t="s">
        <v>1137</v>
      </c>
      <c r="C256" s="11"/>
      <c r="D256" s="11" t="s">
        <v>1192</v>
      </c>
      <c r="E256" s="21" t="s">
        <v>845</v>
      </c>
      <c r="F256" s="12">
        <v>75630.252100840342</v>
      </c>
      <c r="G256" s="13" t="s">
        <v>1205</v>
      </c>
      <c r="H256" s="27">
        <v>14369.747899159665</v>
      </c>
      <c r="I256" s="14">
        <f t="shared" si="127"/>
        <v>90000</v>
      </c>
      <c r="J256" s="28">
        <v>63640</v>
      </c>
      <c r="K256" s="29">
        <v>0.19</v>
      </c>
      <c r="L256" s="28">
        <f t="shared" si="96"/>
        <v>12092</v>
      </c>
      <c r="M256" s="30">
        <f t="shared" si="97"/>
        <v>75732</v>
      </c>
      <c r="N256" s="28">
        <v>23333.333333333332</v>
      </c>
      <c r="O256" s="29">
        <v>0.19</v>
      </c>
      <c r="P256" s="28">
        <f t="shared" si="98"/>
        <v>4433</v>
      </c>
      <c r="Q256" s="30">
        <f t="shared" si="99"/>
        <v>27766</v>
      </c>
      <c r="R256" s="38">
        <v>50714.285714285717</v>
      </c>
      <c r="S256" s="13">
        <v>0.19</v>
      </c>
      <c r="T256" s="28">
        <f t="shared" si="100"/>
        <v>9636</v>
      </c>
      <c r="U256" s="30">
        <f t="shared" si="101"/>
        <v>60350</v>
      </c>
      <c r="V256" s="12">
        <v>41357.466063348416</v>
      </c>
      <c r="W256" s="13">
        <v>0.19</v>
      </c>
      <c r="X256" s="28">
        <f t="shared" si="102"/>
        <v>7858</v>
      </c>
      <c r="Y256" s="30">
        <f>ROUND(V256+X256,)</f>
        <v>49215</v>
      </c>
      <c r="Z256" s="38">
        <v>21870</v>
      </c>
      <c r="AA256" s="13">
        <v>0.19</v>
      </c>
      <c r="AB256" s="28">
        <v>5130</v>
      </c>
      <c r="AC256" s="30">
        <f t="shared" si="104"/>
        <v>27000</v>
      </c>
      <c r="AD256" s="54">
        <f>AVERAGE(Z256,V256,R256,N256,J256,F256)</f>
        <v>46090.889535301307</v>
      </c>
      <c r="AE256" s="54">
        <f>GEOMEAN(Z256,V256,R256,N256,J256,F256)</f>
        <v>41558.122643593051</v>
      </c>
      <c r="AF256" s="54">
        <f>MEDIAN(Z256,V256,R256,N256,J256,F256)</f>
        <v>46035.875888817071</v>
      </c>
      <c r="AG256" s="54">
        <f t="shared" si="105"/>
        <v>37171.213438468709</v>
      </c>
      <c r="AH256" s="55">
        <f>STDEVA(Z256,V256,R256,N256,J256,F256)</f>
        <v>21581.863511014275</v>
      </c>
      <c r="AI256" s="54">
        <f t="shared" si="106"/>
        <v>37171</v>
      </c>
      <c r="AJ256" s="60">
        <v>0.19</v>
      </c>
      <c r="AK256" s="55">
        <f t="shared" si="107"/>
        <v>7062</v>
      </c>
      <c r="AL256" s="61">
        <f t="shared" si="108"/>
        <v>44233</v>
      </c>
    </row>
    <row r="257" spans="2:38">
      <c r="B257" s="11" t="s">
        <v>1138</v>
      </c>
      <c r="C257" s="11"/>
      <c r="D257" s="11" t="s">
        <v>1192</v>
      </c>
      <c r="E257" s="21" t="s">
        <v>846</v>
      </c>
      <c r="F257" s="12">
        <v>63025.210084033613</v>
      </c>
      <c r="G257" s="13" t="s">
        <v>1205</v>
      </c>
      <c r="H257" s="27">
        <v>11974.789915966387</v>
      </c>
      <c r="I257" s="14">
        <f t="shared" si="127"/>
        <v>75000</v>
      </c>
      <c r="J257" s="28">
        <v>53200</v>
      </c>
      <c r="K257" s="29">
        <v>0.19</v>
      </c>
      <c r="L257" s="28">
        <f t="shared" si="96"/>
        <v>10108</v>
      </c>
      <c r="M257" s="30">
        <f t="shared" si="97"/>
        <v>63308</v>
      </c>
      <c r="N257" s="28">
        <v>0</v>
      </c>
      <c r="O257" s="29">
        <v>0.19</v>
      </c>
      <c r="P257" s="28">
        <f t="shared" si="98"/>
        <v>0</v>
      </c>
      <c r="Q257" s="30">
        <f t="shared" si="99"/>
        <v>0</v>
      </c>
      <c r="R257" s="38">
        <v>40571.428571428572</v>
      </c>
      <c r="S257" s="13">
        <v>0.19</v>
      </c>
      <c r="T257" s="28">
        <f t="shared" si="100"/>
        <v>7709</v>
      </c>
      <c r="U257" s="30">
        <f t="shared" si="101"/>
        <v>48280</v>
      </c>
      <c r="V257" s="37" t="e">
        <f>SUM(#REF!)</f>
        <v>#REF!</v>
      </c>
      <c r="W257" s="35">
        <v>0.19</v>
      </c>
      <c r="X257" s="39" t="e">
        <f t="shared" si="102"/>
        <v>#REF!</v>
      </c>
      <c r="Y257" s="40"/>
      <c r="Z257" s="38">
        <v>19440</v>
      </c>
      <c r="AA257" s="13">
        <v>0.19</v>
      </c>
      <c r="AB257" s="28">
        <v>4560</v>
      </c>
      <c r="AC257" s="30">
        <f t="shared" si="104"/>
        <v>24000</v>
      </c>
      <c r="AD257" s="54">
        <f>AVERAGE(Z257,R257,J257,F257)</f>
        <v>44059.159663865546</v>
      </c>
      <c r="AE257" s="54">
        <f>GEOMEAN(Z257,R257,J257,F257)</f>
        <v>40326.044379141502</v>
      </c>
      <c r="AF257" s="54">
        <f>MEDIAN(Z257,R257,J257,F257)</f>
        <v>46885.71428571429</v>
      </c>
      <c r="AG257" s="54">
        <f>HARMEAN(Z257,R257,J257,F257)</f>
        <v>36116.769807123412</v>
      </c>
      <c r="AH257" s="55">
        <f>STDEVA(Z257,R257,J257,F257)</f>
        <v>18810.753319303967</v>
      </c>
      <c r="AI257" s="54">
        <f t="shared" si="106"/>
        <v>36117</v>
      </c>
      <c r="AJ257" s="60">
        <v>0.19</v>
      </c>
      <c r="AK257" s="55">
        <f t="shared" si="107"/>
        <v>6862</v>
      </c>
      <c r="AL257" s="61">
        <f t="shared" si="108"/>
        <v>42979</v>
      </c>
    </row>
    <row r="258" spans="2:38">
      <c r="B258" s="11" t="s">
        <v>1139</v>
      </c>
      <c r="C258" s="11"/>
      <c r="D258" s="11" t="s">
        <v>1192</v>
      </c>
      <c r="E258" s="21" t="s">
        <v>847</v>
      </c>
      <c r="F258" s="12">
        <v>50420.168067226892</v>
      </c>
      <c r="G258" s="13" t="s">
        <v>1205</v>
      </c>
      <c r="H258" s="27">
        <v>9579.8319327731097</v>
      </c>
      <c r="I258" s="14">
        <f t="shared" si="127"/>
        <v>60000</v>
      </c>
      <c r="J258" s="28">
        <v>32320</v>
      </c>
      <c r="K258" s="29">
        <v>0.19</v>
      </c>
      <c r="L258" s="28">
        <f t="shared" si="96"/>
        <v>6141</v>
      </c>
      <c r="M258" s="30">
        <f t="shared" si="97"/>
        <v>38461</v>
      </c>
      <c r="N258" s="28">
        <v>0</v>
      </c>
      <c r="O258" s="29">
        <v>0.19</v>
      </c>
      <c r="P258" s="28">
        <f t="shared" si="98"/>
        <v>0</v>
      </c>
      <c r="Q258" s="30">
        <f t="shared" si="99"/>
        <v>0</v>
      </c>
      <c r="R258" s="38">
        <v>20285.714285714286</v>
      </c>
      <c r="S258" s="13">
        <v>0.19</v>
      </c>
      <c r="T258" s="28">
        <f t="shared" si="100"/>
        <v>3854</v>
      </c>
      <c r="U258" s="30">
        <f t="shared" si="101"/>
        <v>24140</v>
      </c>
      <c r="V258" s="12">
        <v>19327.731092436974</v>
      </c>
      <c r="W258" s="13">
        <v>0.19</v>
      </c>
      <c r="X258" s="28">
        <f t="shared" si="102"/>
        <v>3672</v>
      </c>
      <c r="Y258" s="30">
        <f t="shared" ref="Y258:Y321" si="128">ROUND(V258+X258,)</f>
        <v>23000</v>
      </c>
      <c r="Z258" s="38">
        <v>17010</v>
      </c>
      <c r="AA258" s="13">
        <v>0.19</v>
      </c>
      <c r="AB258" s="28">
        <v>3990</v>
      </c>
      <c r="AC258" s="30">
        <f t="shared" si="104"/>
        <v>21000</v>
      </c>
      <c r="AD258" s="54">
        <f>AVERAGE(Z258,V258,R258,J258,F258)</f>
        <v>27872.722689075628</v>
      </c>
      <c r="AE258" s="54">
        <f>GEOMEAN(Z258,V258,R258,J258,F258)</f>
        <v>25540.548908968445</v>
      </c>
      <c r="AF258" s="54">
        <f>MEDIAN(Z258,V258,R258,J258,F258)</f>
        <v>20285.714285714286</v>
      </c>
      <c r="AG258" s="54">
        <f>HARMEAN(Z258,V258,R258,J258,F258)</f>
        <v>23741.940662250327</v>
      </c>
      <c r="AH258" s="55">
        <f>STDEVA(Z258,V258,R258,J258,F258)</f>
        <v>13935.062707788913</v>
      </c>
      <c r="AI258" s="54">
        <f t="shared" si="106"/>
        <v>23742</v>
      </c>
      <c r="AJ258" s="60">
        <v>0.19</v>
      </c>
      <c r="AK258" s="55">
        <f t="shared" si="107"/>
        <v>4511</v>
      </c>
      <c r="AL258" s="61">
        <f t="shared" si="108"/>
        <v>28253</v>
      </c>
    </row>
    <row r="259" spans="2:38">
      <c r="B259" s="11" t="s">
        <v>1140</v>
      </c>
      <c r="C259" s="11"/>
      <c r="D259" s="11" t="s">
        <v>1192</v>
      </c>
      <c r="E259" s="21" t="s">
        <v>848</v>
      </c>
      <c r="F259" s="12">
        <v>37815.126050420171</v>
      </c>
      <c r="G259" s="13" t="s">
        <v>1205</v>
      </c>
      <c r="H259" s="27">
        <v>7184.8739495798327</v>
      </c>
      <c r="I259" s="14">
        <f t="shared" si="127"/>
        <v>45000</v>
      </c>
      <c r="J259" s="28">
        <v>11984</v>
      </c>
      <c r="K259" s="29">
        <v>0.19</v>
      </c>
      <c r="L259" s="28">
        <f t="shared" si="96"/>
        <v>2277</v>
      </c>
      <c r="M259" s="30">
        <f t="shared" si="97"/>
        <v>14261</v>
      </c>
      <c r="N259" s="28">
        <v>9600</v>
      </c>
      <c r="O259" s="29">
        <v>0.19</v>
      </c>
      <c r="P259" s="28">
        <f t="shared" si="98"/>
        <v>1824</v>
      </c>
      <c r="Q259" s="30">
        <f t="shared" si="99"/>
        <v>11424</v>
      </c>
      <c r="R259" s="38">
        <v>15500</v>
      </c>
      <c r="S259" s="13">
        <v>0.19</v>
      </c>
      <c r="T259" s="28">
        <f t="shared" si="100"/>
        <v>2945</v>
      </c>
      <c r="U259" s="30">
        <f t="shared" si="101"/>
        <v>18445</v>
      </c>
      <c r="V259" s="12">
        <v>16677.44020685197</v>
      </c>
      <c r="W259" s="13">
        <v>0.19</v>
      </c>
      <c r="X259" s="28">
        <f t="shared" si="102"/>
        <v>3169</v>
      </c>
      <c r="Y259" s="30">
        <f t="shared" si="128"/>
        <v>19846</v>
      </c>
      <c r="Z259" s="38">
        <v>23510.25</v>
      </c>
      <c r="AA259" s="13">
        <v>0.19</v>
      </c>
      <c r="AB259" s="28">
        <v>5514.75</v>
      </c>
      <c r="AC259" s="30">
        <f t="shared" si="104"/>
        <v>29025</v>
      </c>
      <c r="AD259" s="54">
        <f t="shared" ref="AD259:AD269" si="129">AVERAGE(Z259,V259,R259,N259,J259,F259)</f>
        <v>19181.13604287869</v>
      </c>
      <c r="AE259" s="54">
        <f t="shared" ref="AE259:AE269" si="130">GEOMEAN(Z259,V259,R259,N259,J259,F259)</f>
        <v>17260.080646082784</v>
      </c>
      <c r="AF259" s="54">
        <f t="shared" ref="AF259:AF269" si="131">MEDIAN(Z259,V259,R259,N259,J259,F259)</f>
        <v>16088.720103425985</v>
      </c>
      <c r="AG259" s="54">
        <f t="shared" si="105"/>
        <v>15745.233208973852</v>
      </c>
      <c r="AH259" s="55">
        <f t="shared" ref="AH259:AH269" si="132">STDEVA(Z259,V259,R259,N259,J259,F259)</f>
        <v>10289.635579088983</v>
      </c>
      <c r="AI259" s="54">
        <f t="shared" si="106"/>
        <v>15745</v>
      </c>
      <c r="AJ259" s="60">
        <v>0.19</v>
      </c>
      <c r="AK259" s="55">
        <f t="shared" si="107"/>
        <v>2992</v>
      </c>
      <c r="AL259" s="61">
        <f t="shared" si="108"/>
        <v>18737</v>
      </c>
    </row>
    <row r="260" spans="2:38">
      <c r="B260" s="11" t="s">
        <v>1141</v>
      </c>
      <c r="C260" s="11"/>
      <c r="D260" s="11" t="s">
        <v>1192</v>
      </c>
      <c r="E260" s="16" t="s">
        <v>1194</v>
      </c>
      <c r="F260" s="12">
        <v>12605.042016806723</v>
      </c>
      <c r="G260" s="13" t="s">
        <v>1205</v>
      </c>
      <c r="H260" s="27">
        <v>2394.9579831932774</v>
      </c>
      <c r="I260" s="14">
        <f t="shared" si="127"/>
        <v>15000</v>
      </c>
      <c r="J260" s="28">
        <v>119800</v>
      </c>
      <c r="K260" s="29">
        <v>0.19</v>
      </c>
      <c r="L260" s="28">
        <f t="shared" si="96"/>
        <v>22762</v>
      </c>
      <c r="M260" s="30">
        <f t="shared" si="97"/>
        <v>142562</v>
      </c>
      <c r="N260" s="28">
        <v>8133.333333333333</v>
      </c>
      <c r="O260" s="29">
        <v>0.19</v>
      </c>
      <c r="P260" s="28">
        <f t="shared" si="98"/>
        <v>1545</v>
      </c>
      <c r="Q260" s="30">
        <f t="shared" si="99"/>
        <v>9678</v>
      </c>
      <c r="R260" s="38">
        <v>12142.857142857143</v>
      </c>
      <c r="S260" s="13">
        <v>0.19</v>
      </c>
      <c r="T260" s="28">
        <f t="shared" si="100"/>
        <v>2307</v>
      </c>
      <c r="U260" s="30">
        <f t="shared" si="101"/>
        <v>14450</v>
      </c>
      <c r="V260" s="12">
        <v>9696.1861667744015</v>
      </c>
      <c r="W260" s="13">
        <v>0.19</v>
      </c>
      <c r="X260" s="28">
        <f t="shared" si="102"/>
        <v>1842</v>
      </c>
      <c r="Y260" s="30">
        <f t="shared" si="128"/>
        <v>11538</v>
      </c>
      <c r="Z260" s="38">
        <v>6682.5</v>
      </c>
      <c r="AA260" s="13">
        <v>0.19</v>
      </c>
      <c r="AB260" s="28">
        <v>1567.5</v>
      </c>
      <c r="AC260" s="30">
        <f t="shared" si="104"/>
        <v>8250</v>
      </c>
      <c r="AD260" s="54">
        <f t="shared" si="129"/>
        <v>28176.653109961935</v>
      </c>
      <c r="AE260" s="54">
        <f t="shared" si="130"/>
        <v>14594.472895116689</v>
      </c>
      <c r="AF260" s="54">
        <f t="shared" si="131"/>
        <v>10919.521654815773</v>
      </c>
      <c r="AG260" s="54">
        <f t="shared" si="105"/>
        <v>10993.797780918299</v>
      </c>
      <c r="AH260" s="55">
        <f t="shared" si="132"/>
        <v>44943.64543404193</v>
      </c>
      <c r="AI260" s="54">
        <f t="shared" si="106"/>
        <v>10994</v>
      </c>
      <c r="AJ260" s="60">
        <v>0.19</v>
      </c>
      <c r="AK260" s="55">
        <f t="shared" si="107"/>
        <v>2089</v>
      </c>
      <c r="AL260" s="61">
        <f t="shared" si="108"/>
        <v>13083</v>
      </c>
    </row>
    <row r="261" spans="2:38">
      <c r="B261" s="11" t="s">
        <v>1142</v>
      </c>
      <c r="C261" s="11"/>
      <c r="D261" s="11" t="s">
        <v>1192</v>
      </c>
      <c r="E261" s="16" t="s">
        <v>849</v>
      </c>
      <c r="F261" s="12">
        <v>201680.67226890757</v>
      </c>
      <c r="G261" s="13" t="s">
        <v>1205</v>
      </c>
      <c r="H261" s="27">
        <v>38319.327731092439</v>
      </c>
      <c r="I261" s="14">
        <f t="shared" si="127"/>
        <v>240000</v>
      </c>
      <c r="J261" s="28">
        <v>184706</v>
      </c>
      <c r="K261" s="29">
        <v>0.19</v>
      </c>
      <c r="L261" s="28">
        <f t="shared" si="96"/>
        <v>35094</v>
      </c>
      <c r="M261" s="30">
        <f t="shared" si="97"/>
        <v>219800</v>
      </c>
      <c r="N261" s="28">
        <v>45600</v>
      </c>
      <c r="O261" s="29">
        <v>0.19</v>
      </c>
      <c r="P261" s="28">
        <f t="shared" si="98"/>
        <v>8664</v>
      </c>
      <c r="Q261" s="30">
        <f t="shared" si="99"/>
        <v>54264</v>
      </c>
      <c r="R261" s="38">
        <v>214285.71428571429</v>
      </c>
      <c r="S261" s="13">
        <v>0.19</v>
      </c>
      <c r="T261" s="28">
        <f t="shared" si="100"/>
        <v>40714</v>
      </c>
      <c r="U261" s="30">
        <f t="shared" si="101"/>
        <v>255000</v>
      </c>
      <c r="V261" s="12">
        <v>109890.10989010989</v>
      </c>
      <c r="W261" s="13">
        <v>0.19</v>
      </c>
      <c r="X261" s="28">
        <f t="shared" si="102"/>
        <v>20879</v>
      </c>
      <c r="Y261" s="30">
        <f t="shared" si="128"/>
        <v>130769</v>
      </c>
      <c r="Z261" s="38">
        <v>55404</v>
      </c>
      <c r="AA261" s="13">
        <v>0.19</v>
      </c>
      <c r="AB261" s="28">
        <v>12996</v>
      </c>
      <c r="AC261" s="30">
        <f t="shared" si="104"/>
        <v>68400</v>
      </c>
      <c r="AD261" s="54">
        <f t="shared" si="129"/>
        <v>135261.08274078861</v>
      </c>
      <c r="AE261" s="54">
        <f t="shared" si="130"/>
        <v>114182.75363838818</v>
      </c>
      <c r="AF261" s="54">
        <f t="shared" si="131"/>
        <v>147298.05494505493</v>
      </c>
      <c r="AG261" s="54">
        <f t="shared" si="105"/>
        <v>93577.361211341864</v>
      </c>
      <c r="AH261" s="55">
        <f t="shared" si="132"/>
        <v>75048.256198495219</v>
      </c>
      <c r="AI261" s="54">
        <f t="shared" si="106"/>
        <v>93577</v>
      </c>
      <c r="AJ261" s="60">
        <v>0.19</v>
      </c>
      <c r="AK261" s="55">
        <f t="shared" si="107"/>
        <v>17780</v>
      </c>
      <c r="AL261" s="61">
        <f t="shared" si="108"/>
        <v>111357</v>
      </c>
    </row>
    <row r="262" spans="2:38">
      <c r="B262" s="11" t="s">
        <v>1143</v>
      </c>
      <c r="C262" s="11"/>
      <c r="D262" s="11" t="s">
        <v>1192</v>
      </c>
      <c r="E262" s="16" t="s">
        <v>1195</v>
      </c>
      <c r="F262" s="12">
        <v>25210.084033613446</v>
      </c>
      <c r="G262" s="13" t="s">
        <v>1205</v>
      </c>
      <c r="H262" s="27">
        <v>4789.9159663865548</v>
      </c>
      <c r="I262" s="14">
        <f t="shared" si="127"/>
        <v>30000</v>
      </c>
      <c r="J262" s="28">
        <v>13950</v>
      </c>
      <c r="K262" s="29">
        <v>0.19</v>
      </c>
      <c r="L262" s="28">
        <f t="shared" si="96"/>
        <v>2651</v>
      </c>
      <c r="M262" s="30">
        <f t="shared" si="97"/>
        <v>16601</v>
      </c>
      <c r="N262" s="28">
        <v>8666.6666666666661</v>
      </c>
      <c r="O262" s="29">
        <v>0.19</v>
      </c>
      <c r="P262" s="28">
        <f t="shared" si="98"/>
        <v>1647</v>
      </c>
      <c r="Q262" s="30">
        <f t="shared" si="99"/>
        <v>10314</v>
      </c>
      <c r="R262" s="38">
        <v>19791.399999999998</v>
      </c>
      <c r="S262" s="13">
        <v>0.19</v>
      </c>
      <c r="T262" s="28">
        <f t="shared" si="100"/>
        <v>3760</v>
      </c>
      <c r="U262" s="30">
        <f t="shared" si="101"/>
        <v>23551</v>
      </c>
      <c r="V262" s="12">
        <v>15630.252100840336</v>
      </c>
      <c r="W262" s="13">
        <v>0.19</v>
      </c>
      <c r="X262" s="28">
        <f t="shared" si="102"/>
        <v>2970</v>
      </c>
      <c r="Y262" s="30">
        <f t="shared" si="128"/>
        <v>18600</v>
      </c>
      <c r="Z262" s="38">
        <v>10084.5</v>
      </c>
      <c r="AA262" s="13">
        <v>0.19</v>
      </c>
      <c r="AB262" s="28">
        <v>2365.5</v>
      </c>
      <c r="AC262" s="30">
        <f t="shared" si="104"/>
        <v>12450</v>
      </c>
      <c r="AD262" s="54">
        <f t="shared" si="129"/>
        <v>15555.483800186741</v>
      </c>
      <c r="AE262" s="54">
        <f t="shared" si="130"/>
        <v>14555.135202208377</v>
      </c>
      <c r="AF262" s="54">
        <f t="shared" si="131"/>
        <v>14790.126050420167</v>
      </c>
      <c r="AG262" s="54">
        <f t="shared" si="105"/>
        <v>13623.871738585996</v>
      </c>
      <c r="AH262" s="55">
        <f t="shared" si="132"/>
        <v>6182.6357727356626</v>
      </c>
      <c r="AI262" s="54">
        <f t="shared" si="106"/>
        <v>13624</v>
      </c>
      <c r="AJ262" s="60">
        <v>0.19</v>
      </c>
      <c r="AK262" s="55">
        <f t="shared" si="107"/>
        <v>2589</v>
      </c>
      <c r="AL262" s="61">
        <f t="shared" si="108"/>
        <v>16213</v>
      </c>
    </row>
    <row r="263" spans="2:38">
      <c r="B263" s="11" t="s">
        <v>1144</v>
      </c>
      <c r="C263" s="11"/>
      <c r="D263" s="11" t="s">
        <v>1192</v>
      </c>
      <c r="E263" s="21" t="s">
        <v>850</v>
      </c>
      <c r="F263" s="12">
        <v>37815.126050420171</v>
      </c>
      <c r="G263" s="13" t="s">
        <v>1205</v>
      </c>
      <c r="H263" s="27">
        <v>7184.8739495798327</v>
      </c>
      <c r="I263" s="14">
        <f t="shared" si="127"/>
        <v>45000</v>
      </c>
      <c r="J263" s="28">
        <v>100672</v>
      </c>
      <c r="K263" s="29">
        <v>0.19</v>
      </c>
      <c r="L263" s="28">
        <f t="shared" si="96"/>
        <v>19128</v>
      </c>
      <c r="M263" s="30">
        <f t="shared" si="97"/>
        <v>119800</v>
      </c>
      <c r="N263" s="28">
        <v>56666.666666666664</v>
      </c>
      <c r="O263" s="29">
        <v>0.19</v>
      </c>
      <c r="P263" s="28">
        <f t="shared" si="98"/>
        <v>10767</v>
      </c>
      <c r="Q263" s="30">
        <f t="shared" si="99"/>
        <v>67434</v>
      </c>
      <c r="R263" s="38">
        <v>83215</v>
      </c>
      <c r="S263" s="13">
        <v>0.19</v>
      </c>
      <c r="T263" s="28">
        <f t="shared" si="100"/>
        <v>15811</v>
      </c>
      <c r="U263" s="30">
        <f t="shared" si="101"/>
        <v>99026</v>
      </c>
      <c r="V263" s="12">
        <v>29023.917259211379</v>
      </c>
      <c r="W263" s="13">
        <v>0.19</v>
      </c>
      <c r="X263" s="28">
        <f t="shared" si="102"/>
        <v>5515</v>
      </c>
      <c r="Y263" s="30">
        <f t="shared" si="128"/>
        <v>34539</v>
      </c>
      <c r="Z263" s="38">
        <v>72778.5</v>
      </c>
      <c r="AA263" s="13">
        <v>0.19</v>
      </c>
      <c r="AB263" s="28">
        <v>17071.5</v>
      </c>
      <c r="AC263" s="30">
        <f t="shared" si="104"/>
        <v>89850</v>
      </c>
      <c r="AD263" s="54">
        <f t="shared" si="129"/>
        <v>63361.868329383033</v>
      </c>
      <c r="AE263" s="54">
        <f t="shared" si="130"/>
        <v>57962.055287025891</v>
      </c>
      <c r="AF263" s="54">
        <f t="shared" si="131"/>
        <v>64722.583333333328</v>
      </c>
      <c r="AG263" s="54">
        <f t="shared" si="105"/>
        <v>52522.626419264612</v>
      </c>
      <c r="AH263" s="55">
        <f t="shared" si="132"/>
        <v>27391.321123667571</v>
      </c>
      <c r="AI263" s="54">
        <f t="shared" si="106"/>
        <v>52523</v>
      </c>
      <c r="AJ263" s="60">
        <v>0.19</v>
      </c>
      <c r="AK263" s="55">
        <f t="shared" si="107"/>
        <v>9979</v>
      </c>
      <c r="AL263" s="61">
        <f t="shared" si="108"/>
        <v>62502</v>
      </c>
    </row>
    <row r="264" spans="2:38">
      <c r="B264" s="11" t="s">
        <v>1145</v>
      </c>
      <c r="C264" s="11"/>
      <c r="D264" s="11" t="s">
        <v>1192</v>
      </c>
      <c r="E264" s="16" t="s">
        <v>851</v>
      </c>
      <c r="F264" s="12">
        <v>302521.00840336137</v>
      </c>
      <c r="G264" s="13" t="s">
        <v>1205</v>
      </c>
      <c r="H264" s="27">
        <v>57478.991596638662</v>
      </c>
      <c r="I264" s="14">
        <f t="shared" si="127"/>
        <v>360000</v>
      </c>
      <c r="J264" s="28">
        <v>587790</v>
      </c>
      <c r="K264" s="29">
        <v>0.19</v>
      </c>
      <c r="L264" s="28">
        <f t="shared" si="96"/>
        <v>111680</v>
      </c>
      <c r="M264" s="30">
        <f t="shared" si="97"/>
        <v>699470</v>
      </c>
      <c r="N264" s="28">
        <v>252000</v>
      </c>
      <c r="O264" s="29">
        <v>0.19</v>
      </c>
      <c r="P264" s="28">
        <f t="shared" si="98"/>
        <v>47880</v>
      </c>
      <c r="Q264" s="30">
        <f t="shared" si="99"/>
        <v>299880</v>
      </c>
      <c r="R264" s="38">
        <v>423000</v>
      </c>
      <c r="S264" s="13">
        <v>0.19</v>
      </c>
      <c r="T264" s="28">
        <f t="shared" si="100"/>
        <v>80370</v>
      </c>
      <c r="U264" s="30">
        <f t="shared" si="101"/>
        <v>503370</v>
      </c>
      <c r="V264" s="12">
        <v>382805.42986425338</v>
      </c>
      <c r="W264" s="13">
        <v>0.19</v>
      </c>
      <c r="X264" s="28">
        <f t="shared" si="102"/>
        <v>72733</v>
      </c>
      <c r="Y264" s="30">
        <f t="shared" si="128"/>
        <v>455538</v>
      </c>
      <c r="Z264" s="38">
        <v>355995</v>
      </c>
      <c r="AA264" s="13">
        <v>0.19</v>
      </c>
      <c r="AB264" s="28">
        <v>83505</v>
      </c>
      <c r="AC264" s="30">
        <f t="shared" si="104"/>
        <v>439500</v>
      </c>
      <c r="AD264" s="54">
        <f t="shared" si="129"/>
        <v>384018.57304460247</v>
      </c>
      <c r="AE264" s="54">
        <f t="shared" si="130"/>
        <v>370416.31310791255</v>
      </c>
      <c r="AF264" s="54">
        <f t="shared" si="131"/>
        <v>369400.21493212669</v>
      </c>
      <c r="AG264" s="54">
        <f t="shared" si="105"/>
        <v>357984.86837661272</v>
      </c>
      <c r="AH264" s="55">
        <f t="shared" si="132"/>
        <v>116533.1670595684</v>
      </c>
      <c r="AI264" s="54">
        <f t="shared" si="106"/>
        <v>357985</v>
      </c>
      <c r="AJ264" s="60">
        <v>0.19</v>
      </c>
      <c r="AK264" s="55">
        <f t="shared" si="107"/>
        <v>68017</v>
      </c>
      <c r="AL264" s="61">
        <f t="shared" si="108"/>
        <v>426002</v>
      </c>
    </row>
    <row r="265" spans="2:38">
      <c r="B265" s="11" t="s">
        <v>1146</v>
      </c>
      <c r="C265" s="11"/>
      <c r="D265" s="11" t="s">
        <v>1192</v>
      </c>
      <c r="E265" s="16" t="s">
        <v>852</v>
      </c>
      <c r="F265" s="12">
        <v>277310.92436974793</v>
      </c>
      <c r="G265" s="13" t="s">
        <v>1205</v>
      </c>
      <c r="H265" s="27">
        <v>52689.075630252104</v>
      </c>
      <c r="I265" s="14">
        <f t="shared" si="127"/>
        <v>330000</v>
      </c>
      <c r="J265" s="28">
        <v>559800</v>
      </c>
      <c r="K265" s="29">
        <v>0.19</v>
      </c>
      <c r="L265" s="28">
        <f t="shared" ref="L265:L328" si="133">ROUND(J265*K265,)</f>
        <v>106362</v>
      </c>
      <c r="M265" s="30">
        <f t="shared" ref="M265:M328" si="134">ROUND(J265+L265,)</f>
        <v>666162</v>
      </c>
      <c r="N265" s="28">
        <v>210666.66666666666</v>
      </c>
      <c r="O265" s="29">
        <v>0.19</v>
      </c>
      <c r="P265" s="28">
        <f t="shared" ref="P265:P328" si="135">ROUND(N265*O265,)</f>
        <v>40027</v>
      </c>
      <c r="Q265" s="30">
        <f t="shared" ref="Q265:Q328" si="136">ROUND(N265+P265,)</f>
        <v>250694</v>
      </c>
      <c r="R265" s="38">
        <v>399857.14285714284</v>
      </c>
      <c r="S265" s="13">
        <v>0.19</v>
      </c>
      <c r="T265" s="28">
        <f t="shared" ref="T265:T328" si="137">ROUND(R265*S265,)</f>
        <v>75973</v>
      </c>
      <c r="U265" s="30">
        <f t="shared" ref="U265:U328" si="138">ROUND(R265+T265,)</f>
        <v>475830</v>
      </c>
      <c r="V265" s="12">
        <v>332912.73432449903</v>
      </c>
      <c r="W265" s="13">
        <v>0.19</v>
      </c>
      <c r="X265" s="28">
        <f t="shared" ref="X265:X328" si="139">ROUND(V265*W265,)</f>
        <v>63253</v>
      </c>
      <c r="Y265" s="30">
        <f t="shared" si="128"/>
        <v>396166</v>
      </c>
      <c r="Z265" s="38">
        <v>190633.5</v>
      </c>
      <c r="AA265" s="13">
        <v>0.19</v>
      </c>
      <c r="AB265" s="28">
        <v>44716.5</v>
      </c>
      <c r="AC265" s="30">
        <f t="shared" ref="AC265:AC328" si="140">ROUND(Z265+AB265,)</f>
        <v>235350</v>
      </c>
      <c r="AD265" s="54">
        <f t="shared" si="129"/>
        <v>328530.16136967606</v>
      </c>
      <c r="AE265" s="54">
        <f t="shared" si="130"/>
        <v>306552.61887744279</v>
      </c>
      <c r="AF265" s="54">
        <f t="shared" si="131"/>
        <v>305111.82934712351</v>
      </c>
      <c r="AG265" s="54">
        <f t="shared" si="105"/>
        <v>287224.27293408016</v>
      </c>
      <c r="AH265" s="55">
        <f t="shared" si="132"/>
        <v>137202.90545996325</v>
      </c>
      <c r="AI265" s="54">
        <f t="shared" si="106"/>
        <v>287224</v>
      </c>
      <c r="AJ265" s="60">
        <v>0.19</v>
      </c>
      <c r="AK265" s="55">
        <f t="shared" si="107"/>
        <v>54573</v>
      </c>
      <c r="AL265" s="61">
        <f t="shared" si="108"/>
        <v>341797</v>
      </c>
    </row>
    <row r="266" spans="2:38">
      <c r="B266" s="11" t="s">
        <v>1147</v>
      </c>
      <c r="C266" s="11"/>
      <c r="D266" s="11" t="s">
        <v>1192</v>
      </c>
      <c r="E266" s="22" t="s">
        <v>853</v>
      </c>
      <c r="F266" s="12">
        <v>37815.126050420171</v>
      </c>
      <c r="G266" s="13" t="s">
        <v>1205</v>
      </c>
      <c r="H266" s="27">
        <v>7184.8739495798327</v>
      </c>
      <c r="I266" s="14">
        <f t="shared" si="127"/>
        <v>45000</v>
      </c>
      <c r="J266" s="28">
        <v>13800</v>
      </c>
      <c r="K266" s="29">
        <v>0.19</v>
      </c>
      <c r="L266" s="28">
        <f t="shared" si="133"/>
        <v>2622</v>
      </c>
      <c r="M266" s="30">
        <f t="shared" si="134"/>
        <v>16422</v>
      </c>
      <c r="N266" s="28">
        <v>5733.333333333333</v>
      </c>
      <c r="O266" s="29">
        <v>0.19</v>
      </c>
      <c r="P266" s="28">
        <f t="shared" si="135"/>
        <v>1089</v>
      </c>
      <c r="Q266" s="30">
        <f t="shared" si="136"/>
        <v>6822</v>
      </c>
      <c r="R266" s="38">
        <v>12142.857142857143</v>
      </c>
      <c r="S266" s="13">
        <v>0.19</v>
      </c>
      <c r="T266" s="28">
        <f t="shared" si="137"/>
        <v>2307</v>
      </c>
      <c r="U266" s="30">
        <f t="shared" si="138"/>
        <v>14450</v>
      </c>
      <c r="V266" s="12">
        <v>19974.143503555268</v>
      </c>
      <c r="W266" s="13">
        <v>0.19</v>
      </c>
      <c r="X266" s="28">
        <f t="shared" si="139"/>
        <v>3795</v>
      </c>
      <c r="Y266" s="30">
        <f t="shared" si="128"/>
        <v>23769</v>
      </c>
      <c r="Z266" s="38">
        <v>16888.5</v>
      </c>
      <c r="AA266" s="13">
        <v>0.19</v>
      </c>
      <c r="AB266" s="28">
        <v>3961.5</v>
      </c>
      <c r="AC266" s="30">
        <f t="shared" si="140"/>
        <v>20850</v>
      </c>
      <c r="AD266" s="54">
        <f t="shared" si="129"/>
        <v>17725.66000502765</v>
      </c>
      <c r="AE266" s="54">
        <f t="shared" si="130"/>
        <v>15184.086183193283</v>
      </c>
      <c r="AF266" s="54">
        <f t="shared" si="131"/>
        <v>15344.25</v>
      </c>
      <c r="AG266" s="54">
        <f t="shared" ref="AG266:AG309" si="141">HARMEAN(Z266,V266,R266,N266,J266,F266)</f>
        <v>12904.436518597286</v>
      </c>
      <c r="AH266" s="55">
        <f t="shared" si="132"/>
        <v>10952.055096462143</v>
      </c>
      <c r="AI266" s="54">
        <f t="shared" ref="AI266:AI309" si="142">ROUND(AG266,)</f>
        <v>12904</v>
      </c>
      <c r="AJ266" s="60">
        <v>0.19</v>
      </c>
      <c r="AK266" s="55">
        <f t="shared" ref="AK266:AK309" si="143">ROUND(AI266*AJ266,)</f>
        <v>2452</v>
      </c>
      <c r="AL266" s="61">
        <f t="shared" ref="AL266:AL309" si="144">AK266+AI266</f>
        <v>15356</v>
      </c>
    </row>
    <row r="267" spans="2:38">
      <c r="B267" s="11" t="s">
        <v>1148</v>
      </c>
      <c r="C267" s="11"/>
      <c r="D267" s="11" t="s">
        <v>1192</v>
      </c>
      <c r="E267" s="22" t="s">
        <v>854</v>
      </c>
      <c r="F267" s="12">
        <v>12605.042016806723</v>
      </c>
      <c r="G267" s="13" t="s">
        <v>1205</v>
      </c>
      <c r="H267" s="27">
        <v>2394.9579831932774</v>
      </c>
      <c r="I267" s="14">
        <f t="shared" si="127"/>
        <v>15000</v>
      </c>
      <c r="J267" s="28">
        <v>312970</v>
      </c>
      <c r="K267" s="29">
        <v>0.19</v>
      </c>
      <c r="L267" s="28">
        <f t="shared" si="133"/>
        <v>59464</v>
      </c>
      <c r="M267" s="30">
        <f t="shared" si="134"/>
        <v>372434</v>
      </c>
      <c r="N267" s="28">
        <v>47333.333333333336</v>
      </c>
      <c r="O267" s="29">
        <v>0.19</v>
      </c>
      <c r="P267" s="28">
        <f t="shared" si="135"/>
        <v>8993</v>
      </c>
      <c r="Q267" s="30">
        <f t="shared" si="136"/>
        <v>56326</v>
      </c>
      <c r="R267" s="38">
        <v>175950</v>
      </c>
      <c r="S267" s="13">
        <v>0.19</v>
      </c>
      <c r="T267" s="28">
        <f t="shared" si="137"/>
        <v>33431</v>
      </c>
      <c r="U267" s="30">
        <f t="shared" si="138"/>
        <v>209381</v>
      </c>
      <c r="V267" s="12">
        <v>56755.009696186164</v>
      </c>
      <c r="W267" s="13">
        <v>0.19</v>
      </c>
      <c r="X267" s="28">
        <f t="shared" si="139"/>
        <v>10783</v>
      </c>
      <c r="Y267" s="30">
        <f t="shared" si="128"/>
        <v>67538</v>
      </c>
      <c r="Z267" s="38">
        <v>53338.5</v>
      </c>
      <c r="AA267" s="13">
        <v>0.19</v>
      </c>
      <c r="AB267" s="28">
        <v>12511.5</v>
      </c>
      <c r="AC267" s="30">
        <f t="shared" si="140"/>
        <v>65850</v>
      </c>
      <c r="AD267" s="54">
        <f t="shared" si="129"/>
        <v>109825.31417438772</v>
      </c>
      <c r="AE267" s="54">
        <f t="shared" si="130"/>
        <v>68067.74995095229</v>
      </c>
      <c r="AF267" s="54">
        <f t="shared" si="131"/>
        <v>55046.754848093085</v>
      </c>
      <c r="AG267" s="54">
        <f t="shared" si="141"/>
        <v>41178.672272466429</v>
      </c>
      <c r="AH267" s="55">
        <f t="shared" si="132"/>
        <v>114021.47502601103</v>
      </c>
      <c r="AI267" s="54">
        <f t="shared" si="142"/>
        <v>41179</v>
      </c>
      <c r="AJ267" s="60">
        <v>0.19</v>
      </c>
      <c r="AK267" s="55">
        <f t="shared" si="143"/>
        <v>7824</v>
      </c>
      <c r="AL267" s="61">
        <f t="shared" si="144"/>
        <v>49003</v>
      </c>
    </row>
    <row r="268" spans="2:38">
      <c r="B268" s="11" t="s">
        <v>1149</v>
      </c>
      <c r="C268" s="11"/>
      <c r="D268" s="11" t="s">
        <v>1192</v>
      </c>
      <c r="E268" s="22" t="s">
        <v>855</v>
      </c>
      <c r="F268" s="12">
        <v>10084.033613445379</v>
      </c>
      <c r="G268" s="13" t="s">
        <v>1205</v>
      </c>
      <c r="H268" s="27">
        <v>1915.966386554622</v>
      </c>
      <c r="I268" s="14">
        <f t="shared" si="127"/>
        <v>12000</v>
      </c>
      <c r="J268" s="28">
        <v>140182</v>
      </c>
      <c r="K268" s="29">
        <v>0.19</v>
      </c>
      <c r="L268" s="28">
        <f t="shared" si="133"/>
        <v>26635</v>
      </c>
      <c r="M268" s="30">
        <f t="shared" si="134"/>
        <v>166817</v>
      </c>
      <c r="N268" s="28">
        <v>22133.333333333332</v>
      </c>
      <c r="O268" s="29">
        <v>0.19</v>
      </c>
      <c r="P268" s="28">
        <f t="shared" si="135"/>
        <v>4205</v>
      </c>
      <c r="Q268" s="30">
        <f t="shared" si="136"/>
        <v>26338</v>
      </c>
      <c r="R268" s="38">
        <v>78710</v>
      </c>
      <c r="S268" s="13">
        <v>0.19</v>
      </c>
      <c r="T268" s="28">
        <f t="shared" si="137"/>
        <v>14955</v>
      </c>
      <c r="U268" s="30">
        <f t="shared" si="138"/>
        <v>93665</v>
      </c>
      <c r="V268" s="12">
        <v>27020.038784744665</v>
      </c>
      <c r="W268" s="13">
        <v>0.19</v>
      </c>
      <c r="X268" s="28">
        <f t="shared" si="139"/>
        <v>5134</v>
      </c>
      <c r="Y268" s="30">
        <f t="shared" si="128"/>
        <v>32154</v>
      </c>
      <c r="Z268" s="38">
        <v>93433.5</v>
      </c>
      <c r="AA268" s="13">
        <v>0.19</v>
      </c>
      <c r="AB268" s="28">
        <v>21916.5</v>
      </c>
      <c r="AC268" s="30">
        <f t="shared" si="140"/>
        <v>115350</v>
      </c>
      <c r="AD268" s="54">
        <f t="shared" si="129"/>
        <v>61927.150955253899</v>
      </c>
      <c r="AE268" s="54">
        <f t="shared" si="130"/>
        <v>42881.040007285337</v>
      </c>
      <c r="AF268" s="54">
        <f t="shared" si="131"/>
        <v>52865.019392372327</v>
      </c>
      <c r="AG268" s="54">
        <f t="shared" si="141"/>
        <v>28315.482537991415</v>
      </c>
      <c r="AH268" s="55">
        <f t="shared" si="132"/>
        <v>50769.870332573875</v>
      </c>
      <c r="AI268" s="54">
        <f t="shared" si="142"/>
        <v>28315</v>
      </c>
      <c r="AJ268" s="60">
        <v>0.19</v>
      </c>
      <c r="AK268" s="55">
        <f t="shared" si="143"/>
        <v>5380</v>
      </c>
      <c r="AL268" s="61">
        <f t="shared" si="144"/>
        <v>33695</v>
      </c>
    </row>
    <row r="269" spans="2:38">
      <c r="B269" s="11" t="s">
        <v>1150</v>
      </c>
      <c r="C269" s="11"/>
      <c r="D269" s="11" t="s">
        <v>1192</v>
      </c>
      <c r="E269" s="22" t="s">
        <v>856</v>
      </c>
      <c r="F269" s="12">
        <v>11344.53781512605</v>
      </c>
      <c r="G269" s="13" t="s">
        <v>1205</v>
      </c>
      <c r="H269" s="27">
        <v>2155.4621848739494</v>
      </c>
      <c r="I269" s="14">
        <f t="shared" si="127"/>
        <v>13500</v>
      </c>
      <c r="J269" s="28">
        <v>215866</v>
      </c>
      <c r="K269" s="29">
        <v>0.19</v>
      </c>
      <c r="L269" s="28">
        <f t="shared" si="133"/>
        <v>41015</v>
      </c>
      <c r="M269" s="30">
        <f t="shared" si="134"/>
        <v>256881</v>
      </c>
      <c r="N269" s="28">
        <v>39333.333333333336</v>
      </c>
      <c r="O269" s="29">
        <v>0.19</v>
      </c>
      <c r="P269" s="28">
        <f t="shared" si="135"/>
        <v>7473</v>
      </c>
      <c r="Q269" s="30">
        <f t="shared" si="136"/>
        <v>46806</v>
      </c>
      <c r="R269" s="38">
        <v>110160</v>
      </c>
      <c r="S269" s="13">
        <v>0.19</v>
      </c>
      <c r="T269" s="28">
        <f t="shared" si="137"/>
        <v>20930</v>
      </c>
      <c r="U269" s="30">
        <f t="shared" si="138"/>
        <v>131090</v>
      </c>
      <c r="V269" s="12">
        <v>54169.360051712996</v>
      </c>
      <c r="W269" s="13">
        <v>0.19</v>
      </c>
      <c r="X269" s="28">
        <f t="shared" si="139"/>
        <v>10292</v>
      </c>
      <c r="Y269" s="30">
        <f t="shared" si="128"/>
        <v>64461</v>
      </c>
      <c r="Z269" s="38">
        <v>138388.5</v>
      </c>
      <c r="AA269" s="13">
        <v>0.19</v>
      </c>
      <c r="AB269" s="28">
        <v>32461.5</v>
      </c>
      <c r="AC269" s="30">
        <f t="shared" si="140"/>
        <v>170850</v>
      </c>
      <c r="AD269" s="54">
        <f t="shared" si="129"/>
        <v>94876.955200028722</v>
      </c>
      <c r="AE269" s="54">
        <f t="shared" si="130"/>
        <v>65579.520917849135</v>
      </c>
      <c r="AF269" s="54">
        <f t="shared" si="131"/>
        <v>82164.680025856505</v>
      </c>
      <c r="AG269" s="54">
        <f t="shared" si="141"/>
        <v>39223.700190320604</v>
      </c>
      <c r="AH269" s="55">
        <f t="shared" si="132"/>
        <v>75478.529315087362</v>
      </c>
      <c r="AI269" s="54">
        <f t="shared" si="142"/>
        <v>39224</v>
      </c>
      <c r="AJ269" s="60">
        <v>0.19</v>
      </c>
      <c r="AK269" s="55">
        <f t="shared" si="143"/>
        <v>7453</v>
      </c>
      <c r="AL269" s="61">
        <f t="shared" si="144"/>
        <v>46677</v>
      </c>
    </row>
    <row r="270" spans="2:38">
      <c r="B270" s="11" t="s">
        <v>1151</v>
      </c>
      <c r="C270" s="11"/>
      <c r="D270" s="11" t="s">
        <v>1192</v>
      </c>
      <c r="E270" s="17" t="s">
        <v>857</v>
      </c>
      <c r="F270" s="12">
        <v>201680.67226890757</v>
      </c>
      <c r="G270" s="13" t="s">
        <v>1205</v>
      </c>
      <c r="H270" s="27">
        <v>38319.327731092439</v>
      </c>
      <c r="I270" s="14">
        <f t="shared" si="127"/>
        <v>240000</v>
      </c>
      <c r="J270" s="28">
        <v>150000</v>
      </c>
      <c r="K270" s="29">
        <v>0.19</v>
      </c>
      <c r="L270" s="28">
        <f t="shared" si="133"/>
        <v>28500</v>
      </c>
      <c r="M270" s="30">
        <f t="shared" si="134"/>
        <v>178500</v>
      </c>
      <c r="N270" s="28">
        <v>0</v>
      </c>
      <c r="O270" s="29">
        <v>0.19</v>
      </c>
      <c r="P270" s="28">
        <f t="shared" si="135"/>
        <v>0</v>
      </c>
      <c r="Q270" s="30">
        <f t="shared" si="136"/>
        <v>0</v>
      </c>
      <c r="R270" s="38">
        <v>677400</v>
      </c>
      <c r="S270" s="13">
        <v>0.19</v>
      </c>
      <c r="T270" s="28">
        <f t="shared" si="137"/>
        <v>128706</v>
      </c>
      <c r="U270" s="30">
        <f t="shared" si="138"/>
        <v>806106</v>
      </c>
      <c r="V270" s="12">
        <v>68261.150614091792</v>
      </c>
      <c r="W270" s="13">
        <v>0.19</v>
      </c>
      <c r="X270" s="28">
        <f t="shared" si="139"/>
        <v>12970</v>
      </c>
      <c r="Y270" s="30">
        <f t="shared" si="128"/>
        <v>81231</v>
      </c>
      <c r="Z270" s="38">
        <v>112752</v>
      </c>
      <c r="AA270" s="13">
        <v>0.19</v>
      </c>
      <c r="AB270" s="28">
        <v>26448</v>
      </c>
      <c r="AC270" s="30">
        <f t="shared" si="140"/>
        <v>139200</v>
      </c>
      <c r="AD270" s="54">
        <f>AVERAGE(Z270,V270,R270,J270,F270)</f>
        <v>242018.76457659987</v>
      </c>
      <c r="AE270" s="54">
        <f>GEOMEAN(Z270,V270,R270,J270,F270)</f>
        <v>173611.99116864352</v>
      </c>
      <c r="AF270" s="54">
        <f>MEDIAN(Z270,V270,R270,J270,F270)</f>
        <v>150000</v>
      </c>
      <c r="AG270" s="54">
        <f>HARMEAN(Z270,V270,R270,J270,F270)</f>
        <v>136537.87304335184</v>
      </c>
      <c r="AH270" s="55">
        <f>STDEVA(Z270,V270,R270,J270,F270)</f>
        <v>248270.53777989841</v>
      </c>
      <c r="AI270" s="54">
        <f t="shared" si="142"/>
        <v>136538</v>
      </c>
      <c r="AJ270" s="60">
        <v>0.19</v>
      </c>
      <c r="AK270" s="55">
        <f t="shared" si="143"/>
        <v>25942</v>
      </c>
      <c r="AL270" s="61">
        <f t="shared" si="144"/>
        <v>162480</v>
      </c>
    </row>
    <row r="271" spans="2:38">
      <c r="B271" s="11" t="s">
        <v>1152</v>
      </c>
      <c r="C271" s="11"/>
      <c r="D271" s="11" t="s">
        <v>1192</v>
      </c>
      <c r="E271" s="17" t="s">
        <v>858</v>
      </c>
      <c r="F271" s="12">
        <v>37815.126050420171</v>
      </c>
      <c r="G271" s="13" t="s">
        <v>1205</v>
      </c>
      <c r="H271" s="27">
        <v>7184.8739495798327</v>
      </c>
      <c r="I271" s="14">
        <f t="shared" si="127"/>
        <v>45000</v>
      </c>
      <c r="J271" s="28">
        <v>50252</v>
      </c>
      <c r="K271" s="29">
        <v>0.19</v>
      </c>
      <c r="L271" s="28">
        <f t="shared" si="133"/>
        <v>9548</v>
      </c>
      <c r="M271" s="30">
        <f t="shared" si="134"/>
        <v>59800</v>
      </c>
      <c r="N271" s="28">
        <v>30000</v>
      </c>
      <c r="O271" s="29">
        <v>0.19</v>
      </c>
      <c r="P271" s="28">
        <f t="shared" si="135"/>
        <v>5700</v>
      </c>
      <c r="Q271" s="30">
        <f t="shared" si="136"/>
        <v>35700</v>
      </c>
      <c r="R271" s="38">
        <v>35714.285714285717</v>
      </c>
      <c r="S271" s="13">
        <v>0.19</v>
      </c>
      <c r="T271" s="28">
        <f t="shared" si="137"/>
        <v>6786</v>
      </c>
      <c r="U271" s="30">
        <f t="shared" si="138"/>
        <v>42500</v>
      </c>
      <c r="V271" s="12">
        <v>35164.835164835167</v>
      </c>
      <c r="W271" s="13">
        <v>0.19</v>
      </c>
      <c r="X271" s="28">
        <f t="shared" si="139"/>
        <v>6681</v>
      </c>
      <c r="Y271" s="30">
        <f t="shared" si="128"/>
        <v>41846</v>
      </c>
      <c r="Z271" s="38">
        <v>30253.5</v>
      </c>
      <c r="AA271" s="13">
        <v>0.19</v>
      </c>
      <c r="AB271" s="28">
        <v>7096.5</v>
      </c>
      <c r="AC271" s="30">
        <f t="shared" si="140"/>
        <v>37350</v>
      </c>
      <c r="AD271" s="54">
        <f t="shared" ref="AD271:AD277" si="145">AVERAGE(Z271,V271,R271,N271,J271,F271)</f>
        <v>36533.291154923507</v>
      </c>
      <c r="AE271" s="54">
        <f t="shared" ref="AE271:AE277" si="146">GEOMEAN(Z271,V271,R271,N271,J271,F271)</f>
        <v>35970.327307788946</v>
      </c>
      <c r="AF271" s="54">
        <f t="shared" ref="AF271:AF277" si="147">MEDIAN(Z271,V271,R271,N271,J271,F271)</f>
        <v>35439.560439560446</v>
      </c>
      <c r="AG271" s="54">
        <f t="shared" si="141"/>
        <v>35467.488977765097</v>
      </c>
      <c r="AH271" s="55">
        <f t="shared" ref="AH271:AH277" si="148">STDEVA(Z271,V271,R271,N271,J271,F271)</f>
        <v>7409.577384012563</v>
      </c>
      <c r="AI271" s="54">
        <f t="shared" si="142"/>
        <v>35467</v>
      </c>
      <c r="AJ271" s="60">
        <v>0.19</v>
      </c>
      <c r="AK271" s="55">
        <f t="shared" si="143"/>
        <v>6739</v>
      </c>
      <c r="AL271" s="61">
        <f t="shared" si="144"/>
        <v>42206</v>
      </c>
    </row>
    <row r="272" spans="2:38">
      <c r="B272" s="11" t="s">
        <v>1153</v>
      </c>
      <c r="C272" s="11"/>
      <c r="D272" s="11" t="s">
        <v>1192</v>
      </c>
      <c r="E272" s="17" t="s">
        <v>859</v>
      </c>
      <c r="F272" s="12">
        <v>50420.168067226892</v>
      </c>
      <c r="G272" s="13" t="s">
        <v>1205</v>
      </c>
      <c r="H272" s="27">
        <v>9579.8319327731097</v>
      </c>
      <c r="I272" s="14">
        <f t="shared" si="127"/>
        <v>60000</v>
      </c>
      <c r="J272" s="28">
        <v>179800</v>
      </c>
      <c r="K272" s="29">
        <v>0.19</v>
      </c>
      <c r="L272" s="28">
        <f t="shared" si="133"/>
        <v>34162</v>
      </c>
      <c r="M272" s="30">
        <f t="shared" si="134"/>
        <v>213962</v>
      </c>
      <c r="N272" s="28">
        <v>70000</v>
      </c>
      <c r="O272" s="29">
        <v>0.19</v>
      </c>
      <c r="P272" s="28">
        <f t="shared" si="135"/>
        <v>13300</v>
      </c>
      <c r="Q272" s="30">
        <f t="shared" si="136"/>
        <v>83300</v>
      </c>
      <c r="R272" s="38">
        <v>128571.42857142858</v>
      </c>
      <c r="S272" s="13">
        <v>0.19</v>
      </c>
      <c r="T272" s="28">
        <f t="shared" si="137"/>
        <v>24429</v>
      </c>
      <c r="U272" s="30">
        <f t="shared" si="138"/>
        <v>153000</v>
      </c>
      <c r="V272" s="12">
        <v>116354.23400129283</v>
      </c>
      <c r="W272" s="13">
        <v>0.19</v>
      </c>
      <c r="X272" s="28">
        <f t="shared" si="139"/>
        <v>22107</v>
      </c>
      <c r="Y272" s="30">
        <f t="shared" si="128"/>
        <v>138461</v>
      </c>
      <c r="Z272" s="38">
        <v>95863.5</v>
      </c>
      <c r="AA272" s="13">
        <v>0.19</v>
      </c>
      <c r="AB272" s="28">
        <v>22486.5</v>
      </c>
      <c r="AC272" s="30">
        <f t="shared" si="140"/>
        <v>118350</v>
      </c>
      <c r="AD272" s="54">
        <f t="shared" si="145"/>
        <v>106834.88843999139</v>
      </c>
      <c r="AE272" s="54">
        <f t="shared" si="146"/>
        <v>98441.599076630329</v>
      </c>
      <c r="AF272" s="54">
        <f t="shared" si="147"/>
        <v>106108.86700064642</v>
      </c>
      <c r="AG272" s="54">
        <f t="shared" si="141"/>
        <v>90246.593324419475</v>
      </c>
      <c r="AH272" s="55">
        <f t="shared" si="148"/>
        <v>45927.777362268513</v>
      </c>
      <c r="AI272" s="54">
        <f t="shared" si="142"/>
        <v>90247</v>
      </c>
      <c r="AJ272" s="60">
        <v>0.19</v>
      </c>
      <c r="AK272" s="55">
        <f t="shared" si="143"/>
        <v>17147</v>
      </c>
      <c r="AL272" s="61">
        <f t="shared" si="144"/>
        <v>107394</v>
      </c>
    </row>
    <row r="273" spans="2:38">
      <c r="B273" s="11" t="s">
        <v>1154</v>
      </c>
      <c r="C273" s="11"/>
      <c r="D273" s="11" t="s">
        <v>1192</v>
      </c>
      <c r="E273" s="22" t="s">
        <v>860</v>
      </c>
      <c r="F273" s="12">
        <v>12605.042016806723</v>
      </c>
      <c r="G273" s="13" t="s">
        <v>1205</v>
      </c>
      <c r="H273" s="27">
        <v>2394.9579831932774</v>
      </c>
      <c r="I273" s="14">
        <f t="shared" si="127"/>
        <v>15000</v>
      </c>
      <c r="J273" s="28">
        <v>5800</v>
      </c>
      <c r="K273" s="29">
        <v>0.19</v>
      </c>
      <c r="L273" s="28">
        <f t="shared" si="133"/>
        <v>1102</v>
      </c>
      <c r="M273" s="30">
        <f t="shared" si="134"/>
        <v>6902</v>
      </c>
      <c r="N273" s="28">
        <v>3466.6666666666665</v>
      </c>
      <c r="O273" s="29">
        <v>0.19</v>
      </c>
      <c r="P273" s="28">
        <f t="shared" si="135"/>
        <v>659</v>
      </c>
      <c r="Q273" s="30">
        <f t="shared" si="136"/>
        <v>4126</v>
      </c>
      <c r="R273" s="38">
        <v>4642.8571428571431</v>
      </c>
      <c r="S273" s="13">
        <v>0.19</v>
      </c>
      <c r="T273" s="28">
        <f t="shared" si="137"/>
        <v>882</v>
      </c>
      <c r="U273" s="30">
        <f t="shared" si="138"/>
        <v>5525</v>
      </c>
      <c r="V273" s="12">
        <v>3749.1919844861018</v>
      </c>
      <c r="W273" s="13">
        <v>0.19</v>
      </c>
      <c r="X273" s="28">
        <f t="shared" si="139"/>
        <v>712</v>
      </c>
      <c r="Y273" s="30">
        <f t="shared" si="128"/>
        <v>4461</v>
      </c>
      <c r="Z273" s="38">
        <v>3523.5</v>
      </c>
      <c r="AA273" s="13">
        <v>0.19</v>
      </c>
      <c r="AB273" s="28">
        <v>826.5</v>
      </c>
      <c r="AC273" s="30">
        <f t="shared" si="140"/>
        <v>4350</v>
      </c>
      <c r="AD273" s="54">
        <f t="shared" si="145"/>
        <v>5631.209635136106</v>
      </c>
      <c r="AE273" s="54">
        <f t="shared" si="146"/>
        <v>4995.7068062341214</v>
      </c>
      <c r="AF273" s="54">
        <f t="shared" si="147"/>
        <v>4196.0245636716227</v>
      </c>
      <c r="AG273" s="54">
        <f t="shared" si="141"/>
        <v>4593.7370495424102</v>
      </c>
      <c r="AH273" s="55">
        <f t="shared" si="148"/>
        <v>3530.1372644603157</v>
      </c>
      <c r="AI273" s="54">
        <f t="shared" si="142"/>
        <v>4594</v>
      </c>
      <c r="AJ273" s="60">
        <v>0.19</v>
      </c>
      <c r="AK273" s="55">
        <f t="shared" si="143"/>
        <v>873</v>
      </c>
      <c r="AL273" s="61">
        <f t="shared" si="144"/>
        <v>5467</v>
      </c>
    </row>
    <row r="274" spans="2:38">
      <c r="B274" s="11" t="s">
        <v>1155</v>
      </c>
      <c r="C274" s="11"/>
      <c r="D274" s="11" t="s">
        <v>1192</v>
      </c>
      <c r="E274" s="17" t="s">
        <v>861</v>
      </c>
      <c r="F274" s="12">
        <v>10084.033613445379</v>
      </c>
      <c r="G274" s="13" t="s">
        <v>1205</v>
      </c>
      <c r="H274" s="27">
        <v>1915.966386554622</v>
      </c>
      <c r="I274" s="14">
        <f t="shared" si="127"/>
        <v>12000</v>
      </c>
      <c r="J274" s="28">
        <v>4700</v>
      </c>
      <c r="K274" s="29">
        <v>0.19</v>
      </c>
      <c r="L274" s="28">
        <f t="shared" si="133"/>
        <v>893</v>
      </c>
      <c r="M274" s="30">
        <f t="shared" si="134"/>
        <v>5593</v>
      </c>
      <c r="N274" s="28">
        <v>2933.3333333333335</v>
      </c>
      <c r="O274" s="29">
        <v>0.19</v>
      </c>
      <c r="P274" s="28">
        <f t="shared" si="135"/>
        <v>557</v>
      </c>
      <c r="Q274" s="30">
        <f t="shared" si="136"/>
        <v>3490</v>
      </c>
      <c r="R274" s="38">
        <v>6071.4285714285716</v>
      </c>
      <c r="S274" s="13">
        <v>0.19</v>
      </c>
      <c r="T274" s="28">
        <f t="shared" si="137"/>
        <v>1154</v>
      </c>
      <c r="U274" s="30">
        <f t="shared" si="138"/>
        <v>7225</v>
      </c>
      <c r="V274" s="12">
        <v>3038.1383322559795</v>
      </c>
      <c r="W274" s="13">
        <v>0.19</v>
      </c>
      <c r="X274" s="28">
        <f t="shared" si="139"/>
        <v>577</v>
      </c>
      <c r="Y274" s="30">
        <f t="shared" si="128"/>
        <v>3615</v>
      </c>
      <c r="Z274" s="38">
        <v>2855.25</v>
      </c>
      <c r="AA274" s="13">
        <v>0.19</v>
      </c>
      <c r="AB274" s="28">
        <v>669.75</v>
      </c>
      <c r="AC274" s="30">
        <f t="shared" si="140"/>
        <v>3525</v>
      </c>
      <c r="AD274" s="54">
        <f t="shared" si="145"/>
        <v>4947.0306417438778</v>
      </c>
      <c r="AE274" s="54">
        <f t="shared" si="146"/>
        <v>4406.6242737184011</v>
      </c>
      <c r="AF274" s="54">
        <f t="shared" si="147"/>
        <v>3869.0691661279898</v>
      </c>
      <c r="AG274" s="54">
        <f t="shared" si="141"/>
        <v>4008.2073061138117</v>
      </c>
      <c r="AH274" s="55">
        <f t="shared" si="148"/>
        <v>2820.9391105022451</v>
      </c>
      <c r="AI274" s="54">
        <f t="shared" si="142"/>
        <v>4008</v>
      </c>
      <c r="AJ274" s="60">
        <v>0.19</v>
      </c>
      <c r="AK274" s="55">
        <f t="shared" si="143"/>
        <v>762</v>
      </c>
      <c r="AL274" s="61">
        <f t="shared" si="144"/>
        <v>4770</v>
      </c>
    </row>
    <row r="275" spans="2:38">
      <c r="B275" s="11" t="s">
        <v>1156</v>
      </c>
      <c r="C275" s="11"/>
      <c r="D275" s="11" t="s">
        <v>1192</v>
      </c>
      <c r="E275" s="17" t="s">
        <v>862</v>
      </c>
      <c r="F275" s="12">
        <v>3025.2100840336134</v>
      </c>
      <c r="G275" s="13" t="s">
        <v>1205</v>
      </c>
      <c r="H275" s="27">
        <v>574.7899159663865</v>
      </c>
      <c r="I275" s="14">
        <f t="shared" si="127"/>
        <v>3600</v>
      </c>
      <c r="J275" s="28">
        <v>2200</v>
      </c>
      <c r="K275" s="29">
        <v>0.19</v>
      </c>
      <c r="L275" s="28">
        <f t="shared" si="133"/>
        <v>418</v>
      </c>
      <c r="M275" s="30">
        <f t="shared" si="134"/>
        <v>2618</v>
      </c>
      <c r="N275" s="28">
        <v>1466.6666666666667</v>
      </c>
      <c r="O275" s="29">
        <v>0.19</v>
      </c>
      <c r="P275" s="28">
        <f t="shared" si="135"/>
        <v>279</v>
      </c>
      <c r="Q275" s="30">
        <f t="shared" si="136"/>
        <v>1746</v>
      </c>
      <c r="R275" s="38">
        <v>1571.4285714285716</v>
      </c>
      <c r="S275" s="13">
        <v>0.19</v>
      </c>
      <c r="T275" s="28">
        <f t="shared" si="137"/>
        <v>299</v>
      </c>
      <c r="U275" s="30">
        <f t="shared" si="138"/>
        <v>1870</v>
      </c>
      <c r="V275" s="12">
        <v>1422.1073044602456</v>
      </c>
      <c r="W275" s="13">
        <v>0.19</v>
      </c>
      <c r="X275" s="28">
        <f t="shared" si="139"/>
        <v>270</v>
      </c>
      <c r="Y275" s="30">
        <f t="shared" si="128"/>
        <v>1692</v>
      </c>
      <c r="Z275" s="38">
        <v>1336.5</v>
      </c>
      <c r="AA275" s="13">
        <v>0.19</v>
      </c>
      <c r="AB275" s="28">
        <v>313.5</v>
      </c>
      <c r="AC275" s="30">
        <f t="shared" si="140"/>
        <v>1650</v>
      </c>
      <c r="AD275" s="54">
        <f t="shared" si="145"/>
        <v>1836.9854377648496</v>
      </c>
      <c r="AE275" s="54">
        <f t="shared" si="146"/>
        <v>1754.3555006010508</v>
      </c>
      <c r="AF275" s="54">
        <f t="shared" si="147"/>
        <v>1519.0476190476193</v>
      </c>
      <c r="AG275" s="54">
        <f t="shared" si="141"/>
        <v>1687.912032398481</v>
      </c>
      <c r="AH275" s="55">
        <f t="shared" si="148"/>
        <v>659.38203839508719</v>
      </c>
      <c r="AI275" s="54">
        <f t="shared" si="142"/>
        <v>1688</v>
      </c>
      <c r="AJ275" s="60">
        <v>0.19</v>
      </c>
      <c r="AK275" s="55">
        <f t="shared" si="143"/>
        <v>321</v>
      </c>
      <c r="AL275" s="61">
        <f t="shared" si="144"/>
        <v>2009</v>
      </c>
    </row>
    <row r="276" spans="2:38">
      <c r="B276" s="11" t="s">
        <v>1157</v>
      </c>
      <c r="C276" s="11"/>
      <c r="D276" s="11" t="s">
        <v>1192</v>
      </c>
      <c r="E276" s="23" t="s">
        <v>863</v>
      </c>
      <c r="F276" s="12">
        <v>2016.8067226890757</v>
      </c>
      <c r="G276" s="13" t="s">
        <v>1205</v>
      </c>
      <c r="H276" s="27">
        <v>383.19327731092437</v>
      </c>
      <c r="I276" s="14">
        <f t="shared" si="127"/>
        <v>2400</v>
      </c>
      <c r="J276" s="28">
        <v>2200</v>
      </c>
      <c r="K276" s="29">
        <v>0.19</v>
      </c>
      <c r="L276" s="28">
        <f t="shared" si="133"/>
        <v>418</v>
      </c>
      <c r="M276" s="30">
        <f t="shared" si="134"/>
        <v>2618</v>
      </c>
      <c r="N276" s="28">
        <v>1200</v>
      </c>
      <c r="O276" s="29">
        <v>0.19</v>
      </c>
      <c r="P276" s="28">
        <f t="shared" si="135"/>
        <v>228</v>
      </c>
      <c r="Q276" s="30">
        <f t="shared" si="136"/>
        <v>1428</v>
      </c>
      <c r="R276" s="38">
        <v>1428.5714285714287</v>
      </c>
      <c r="S276" s="13">
        <v>0.19</v>
      </c>
      <c r="T276" s="28">
        <f t="shared" si="137"/>
        <v>271</v>
      </c>
      <c r="U276" s="30">
        <f t="shared" si="138"/>
        <v>1700</v>
      </c>
      <c r="V276" s="12">
        <v>1551.3897866839045</v>
      </c>
      <c r="W276" s="13">
        <v>0.19</v>
      </c>
      <c r="X276" s="28">
        <f t="shared" si="139"/>
        <v>295</v>
      </c>
      <c r="Y276" s="30">
        <f t="shared" si="128"/>
        <v>1846</v>
      </c>
      <c r="Z276" s="38">
        <v>1215</v>
      </c>
      <c r="AA276" s="13">
        <v>0.19</v>
      </c>
      <c r="AB276" s="28">
        <v>285</v>
      </c>
      <c r="AC276" s="30">
        <f t="shared" si="140"/>
        <v>1500</v>
      </c>
      <c r="AD276" s="54">
        <f t="shared" si="145"/>
        <v>1601.9613229907347</v>
      </c>
      <c r="AE276" s="54">
        <f t="shared" si="146"/>
        <v>1558.6354947445852</v>
      </c>
      <c r="AF276" s="54">
        <f t="shared" si="147"/>
        <v>1489.9806076276666</v>
      </c>
      <c r="AG276" s="54">
        <f t="shared" si="141"/>
        <v>1518.4719370162686</v>
      </c>
      <c r="AH276" s="55">
        <f t="shared" si="148"/>
        <v>418.01446656598876</v>
      </c>
      <c r="AI276" s="54">
        <f t="shared" si="142"/>
        <v>1518</v>
      </c>
      <c r="AJ276" s="60">
        <v>0.19</v>
      </c>
      <c r="AK276" s="55">
        <f t="shared" si="143"/>
        <v>288</v>
      </c>
      <c r="AL276" s="61">
        <f t="shared" si="144"/>
        <v>1806</v>
      </c>
    </row>
    <row r="277" spans="2:38">
      <c r="B277" s="11" t="s">
        <v>1158</v>
      </c>
      <c r="C277" s="11"/>
      <c r="D277" s="11" t="s">
        <v>1192</v>
      </c>
      <c r="E277" s="17" t="s">
        <v>864</v>
      </c>
      <c r="F277" s="12">
        <v>126050.42016806723</v>
      </c>
      <c r="G277" s="13" t="s">
        <v>1205</v>
      </c>
      <c r="H277" s="27">
        <v>23949.579831932773</v>
      </c>
      <c r="I277" s="14">
        <f t="shared" si="127"/>
        <v>150000</v>
      </c>
      <c r="J277" s="28">
        <v>188024</v>
      </c>
      <c r="K277" s="29">
        <v>0.19</v>
      </c>
      <c r="L277" s="28">
        <f t="shared" si="133"/>
        <v>35725</v>
      </c>
      <c r="M277" s="30">
        <f t="shared" si="134"/>
        <v>223749</v>
      </c>
      <c r="N277" s="28">
        <v>82800</v>
      </c>
      <c r="O277" s="29">
        <v>0.19</v>
      </c>
      <c r="P277" s="28">
        <f t="shared" si="135"/>
        <v>15732</v>
      </c>
      <c r="Q277" s="30">
        <f t="shared" si="136"/>
        <v>98532</v>
      </c>
      <c r="R277" s="38">
        <v>114278.57142857143</v>
      </c>
      <c r="S277" s="13">
        <v>0.19</v>
      </c>
      <c r="T277" s="28">
        <f t="shared" si="137"/>
        <v>21713</v>
      </c>
      <c r="U277" s="30">
        <f t="shared" si="138"/>
        <v>135992</v>
      </c>
      <c r="V277" s="12">
        <v>122368.45507433743</v>
      </c>
      <c r="W277" s="13">
        <v>0.19</v>
      </c>
      <c r="X277" s="28">
        <f t="shared" si="139"/>
        <v>23250</v>
      </c>
      <c r="Y277" s="30">
        <f t="shared" si="128"/>
        <v>145618</v>
      </c>
      <c r="Z277" s="38">
        <v>115002.18</v>
      </c>
      <c r="AA277" s="13">
        <v>0.19</v>
      </c>
      <c r="AB277" s="28">
        <v>26975.82</v>
      </c>
      <c r="AC277" s="30">
        <f t="shared" si="140"/>
        <v>141978</v>
      </c>
      <c r="AD277" s="54">
        <f t="shared" si="145"/>
        <v>124753.93777849601</v>
      </c>
      <c r="AE277" s="54">
        <f t="shared" si="146"/>
        <v>121112.24256759015</v>
      </c>
      <c r="AF277" s="54">
        <f t="shared" si="147"/>
        <v>118685.31753716871</v>
      </c>
      <c r="AG277" s="54">
        <f t="shared" si="141"/>
        <v>117769.04680214258</v>
      </c>
      <c r="AH277" s="55">
        <f t="shared" si="148"/>
        <v>34570.030786474024</v>
      </c>
      <c r="AI277" s="54">
        <f t="shared" si="142"/>
        <v>117769</v>
      </c>
      <c r="AJ277" s="60">
        <v>0.19</v>
      </c>
      <c r="AK277" s="55">
        <f t="shared" si="143"/>
        <v>22376</v>
      </c>
      <c r="AL277" s="61">
        <f t="shared" si="144"/>
        <v>140145</v>
      </c>
    </row>
    <row r="278" spans="2:38">
      <c r="B278" s="11" t="s">
        <v>1159</v>
      </c>
      <c r="C278" s="11"/>
      <c r="D278" s="11" t="s">
        <v>1192</v>
      </c>
      <c r="E278" s="17" t="s">
        <v>865</v>
      </c>
      <c r="F278" s="12">
        <v>75630.252100840342</v>
      </c>
      <c r="G278" s="13" t="s">
        <v>1205</v>
      </c>
      <c r="H278" s="27">
        <v>14369.747899159665</v>
      </c>
      <c r="I278" s="14">
        <f t="shared" si="127"/>
        <v>90000</v>
      </c>
      <c r="J278" s="28">
        <v>500000</v>
      </c>
      <c r="K278" s="29">
        <v>0.19</v>
      </c>
      <c r="L278" s="28">
        <f t="shared" si="133"/>
        <v>95000</v>
      </c>
      <c r="M278" s="30">
        <f t="shared" si="134"/>
        <v>595000</v>
      </c>
      <c r="N278" s="28">
        <v>0</v>
      </c>
      <c r="O278" s="29">
        <v>0.19</v>
      </c>
      <c r="P278" s="28">
        <f t="shared" si="135"/>
        <v>0</v>
      </c>
      <c r="Q278" s="30">
        <f t="shared" si="136"/>
        <v>0</v>
      </c>
      <c r="R278" s="38">
        <v>257142.85714285716</v>
      </c>
      <c r="S278" s="13">
        <v>0.19</v>
      </c>
      <c r="T278" s="28">
        <f t="shared" si="137"/>
        <v>48857</v>
      </c>
      <c r="U278" s="30">
        <f t="shared" si="138"/>
        <v>306000</v>
      </c>
      <c r="V278" s="12">
        <v>259469.941822883</v>
      </c>
      <c r="W278" s="13">
        <v>0.19</v>
      </c>
      <c r="X278" s="28">
        <f t="shared" si="139"/>
        <v>49299</v>
      </c>
      <c r="Y278" s="30">
        <f t="shared" si="128"/>
        <v>308769</v>
      </c>
      <c r="Z278" s="38">
        <v>25150.5</v>
      </c>
      <c r="AA278" s="13">
        <v>0.19</v>
      </c>
      <c r="AB278" s="28">
        <v>5899.5</v>
      </c>
      <c r="AC278" s="30">
        <f t="shared" si="140"/>
        <v>31050</v>
      </c>
      <c r="AD278" s="54">
        <f>AVERAGE(Z278,V278,R278,J278,F278)</f>
        <v>223478.71021331608</v>
      </c>
      <c r="AE278" s="54">
        <f>GEOMEAN(Z278,V278,R278,J278,F278)</f>
        <v>144708.7323327433</v>
      </c>
      <c r="AF278" s="54">
        <f>MEDIAN(Z278,V278,R278,J278,F278)</f>
        <v>257142.85714285716</v>
      </c>
      <c r="AG278" s="54">
        <f>HARMEAN(Z278,V278,R278,J278,F278)</f>
        <v>79712.06342857753</v>
      </c>
      <c r="AH278" s="55">
        <f>STDEVA(Z278,V278,R278,J278,F278)</f>
        <v>187140.2634250659</v>
      </c>
      <c r="AI278" s="54">
        <f t="shared" si="142"/>
        <v>79712</v>
      </c>
      <c r="AJ278" s="60">
        <v>0.19</v>
      </c>
      <c r="AK278" s="55">
        <f t="shared" si="143"/>
        <v>15145</v>
      </c>
      <c r="AL278" s="61">
        <f t="shared" si="144"/>
        <v>94857</v>
      </c>
    </row>
    <row r="279" spans="2:38">
      <c r="B279" s="11" t="s">
        <v>1160</v>
      </c>
      <c r="C279" s="11"/>
      <c r="D279" s="11" t="s">
        <v>1192</v>
      </c>
      <c r="E279" s="17" t="s">
        <v>866</v>
      </c>
      <c r="F279" s="12">
        <v>63025.210084033613</v>
      </c>
      <c r="G279" s="13" t="s">
        <v>1205</v>
      </c>
      <c r="H279" s="27">
        <v>11974.789915966387</v>
      </c>
      <c r="I279" s="14">
        <f t="shared" si="127"/>
        <v>75000</v>
      </c>
      <c r="J279" s="28">
        <v>205870</v>
      </c>
      <c r="K279" s="29">
        <v>0.19</v>
      </c>
      <c r="L279" s="28">
        <f t="shared" si="133"/>
        <v>39115</v>
      </c>
      <c r="M279" s="30">
        <f t="shared" si="134"/>
        <v>244985</v>
      </c>
      <c r="N279" s="28">
        <v>82933.333333333328</v>
      </c>
      <c r="O279" s="29">
        <v>0.19</v>
      </c>
      <c r="P279" s="28">
        <f t="shared" si="135"/>
        <v>15757</v>
      </c>
      <c r="Q279" s="30">
        <f t="shared" si="136"/>
        <v>98690</v>
      </c>
      <c r="R279" s="38">
        <v>86714.285714285725</v>
      </c>
      <c r="S279" s="13">
        <v>0.19</v>
      </c>
      <c r="T279" s="28">
        <f t="shared" si="137"/>
        <v>16476</v>
      </c>
      <c r="U279" s="30">
        <f t="shared" si="138"/>
        <v>103190</v>
      </c>
      <c r="V279" s="12">
        <v>52875.242404654171</v>
      </c>
      <c r="W279" s="13">
        <v>0.19</v>
      </c>
      <c r="X279" s="28">
        <f t="shared" si="139"/>
        <v>10046</v>
      </c>
      <c r="Y279" s="30">
        <f t="shared" si="128"/>
        <v>62921</v>
      </c>
      <c r="Z279" s="38">
        <v>59134.05</v>
      </c>
      <c r="AA279" s="13">
        <v>0.19</v>
      </c>
      <c r="AB279" s="28">
        <v>13870.95</v>
      </c>
      <c r="AC279" s="30">
        <f t="shared" si="140"/>
        <v>73005</v>
      </c>
      <c r="AD279" s="54">
        <f t="shared" ref="AD279:AD288" si="149">AVERAGE(Z279,V279,R279,N279,J279,F279)</f>
        <v>91758.686922717796</v>
      </c>
      <c r="AE279" s="54">
        <f t="shared" ref="AE279:AE288" si="150">GEOMEAN(Z279,V279,R279,N279,J279,F279)</f>
        <v>81439.704480577813</v>
      </c>
      <c r="AF279" s="54">
        <f t="shared" ref="AF279:AF288" si="151">MEDIAN(Z279,V279,R279,N279,J279,F279)</f>
        <v>72979.271708683475</v>
      </c>
      <c r="AG279" s="54">
        <f t="shared" si="141"/>
        <v>74871.522689726291</v>
      </c>
      <c r="AH279" s="55">
        <f t="shared" ref="AH279:AH288" si="152">STDEVA(Z279,V279,R279,N279,J279,F279)</f>
        <v>57491.958576688812</v>
      </c>
      <c r="AI279" s="54">
        <f t="shared" si="142"/>
        <v>74872</v>
      </c>
      <c r="AJ279" s="60">
        <v>0.19</v>
      </c>
      <c r="AK279" s="55">
        <f t="shared" si="143"/>
        <v>14226</v>
      </c>
      <c r="AL279" s="61">
        <f t="shared" si="144"/>
        <v>89098</v>
      </c>
    </row>
    <row r="280" spans="2:38">
      <c r="B280" s="11" t="s">
        <v>1161</v>
      </c>
      <c r="C280" s="11"/>
      <c r="D280" s="11" t="s">
        <v>1192</v>
      </c>
      <c r="E280" s="17" t="s">
        <v>867</v>
      </c>
      <c r="F280" s="12">
        <v>37815.126050420171</v>
      </c>
      <c r="G280" s="13" t="s">
        <v>1205</v>
      </c>
      <c r="H280" s="27">
        <v>7184.8739495798327</v>
      </c>
      <c r="I280" s="14">
        <f t="shared" si="127"/>
        <v>45000</v>
      </c>
      <c r="J280" s="28">
        <v>72780</v>
      </c>
      <c r="K280" s="29">
        <v>0.19</v>
      </c>
      <c r="L280" s="28">
        <f t="shared" si="133"/>
        <v>13828</v>
      </c>
      <c r="M280" s="30">
        <f t="shared" si="134"/>
        <v>86608</v>
      </c>
      <c r="N280" s="28">
        <v>17733.333333333332</v>
      </c>
      <c r="O280" s="29">
        <v>0.19</v>
      </c>
      <c r="P280" s="28">
        <f t="shared" si="135"/>
        <v>3369</v>
      </c>
      <c r="Q280" s="30">
        <f t="shared" si="136"/>
        <v>21102</v>
      </c>
      <c r="R280" s="38">
        <v>38090.199999999997</v>
      </c>
      <c r="S280" s="13">
        <v>0.19</v>
      </c>
      <c r="T280" s="28">
        <f t="shared" si="137"/>
        <v>7237</v>
      </c>
      <c r="U280" s="30">
        <f t="shared" si="138"/>
        <v>45327</v>
      </c>
      <c r="V280" s="12">
        <v>20555.914673561732</v>
      </c>
      <c r="W280" s="13">
        <v>0.19</v>
      </c>
      <c r="X280" s="28">
        <f t="shared" si="139"/>
        <v>3906</v>
      </c>
      <c r="Y280" s="30">
        <f t="shared" si="128"/>
        <v>24462</v>
      </c>
      <c r="Z280" s="38">
        <v>19318.5</v>
      </c>
      <c r="AA280" s="13">
        <v>0.19</v>
      </c>
      <c r="AB280" s="28">
        <v>4531.5</v>
      </c>
      <c r="AC280" s="30">
        <f t="shared" si="140"/>
        <v>23850</v>
      </c>
      <c r="AD280" s="54">
        <f t="shared" si="149"/>
        <v>34382.179009552543</v>
      </c>
      <c r="AE280" s="54">
        <f t="shared" si="150"/>
        <v>30062.971637863564</v>
      </c>
      <c r="AF280" s="54">
        <f t="shared" si="151"/>
        <v>29185.520361990952</v>
      </c>
      <c r="AG280" s="54">
        <f t="shared" si="141"/>
        <v>26876.833419194019</v>
      </c>
      <c r="AH280" s="55">
        <f t="shared" si="152"/>
        <v>20953.239725672662</v>
      </c>
      <c r="AI280" s="54">
        <f t="shared" si="142"/>
        <v>26877</v>
      </c>
      <c r="AJ280" s="60">
        <v>0.19</v>
      </c>
      <c r="AK280" s="55">
        <f t="shared" si="143"/>
        <v>5107</v>
      </c>
      <c r="AL280" s="61">
        <f t="shared" si="144"/>
        <v>31984</v>
      </c>
    </row>
    <row r="281" spans="2:38">
      <c r="B281" s="11" t="s">
        <v>1162</v>
      </c>
      <c r="C281" s="11"/>
      <c r="D281" s="11" t="s">
        <v>1192</v>
      </c>
      <c r="E281" s="17" t="s">
        <v>868</v>
      </c>
      <c r="F281" s="12">
        <v>37815.126050420171</v>
      </c>
      <c r="G281" s="13" t="s">
        <v>1205</v>
      </c>
      <c r="H281" s="27">
        <v>7184.8739495798327</v>
      </c>
      <c r="I281" s="14">
        <f t="shared" si="127"/>
        <v>45000</v>
      </c>
      <c r="J281" s="28">
        <v>72780</v>
      </c>
      <c r="K281" s="29">
        <v>0.19</v>
      </c>
      <c r="L281" s="28">
        <f t="shared" si="133"/>
        <v>13828</v>
      </c>
      <c r="M281" s="30">
        <f t="shared" si="134"/>
        <v>86608</v>
      </c>
      <c r="N281" s="28">
        <v>18933.333333333332</v>
      </c>
      <c r="O281" s="29">
        <v>0.19</v>
      </c>
      <c r="P281" s="28">
        <f t="shared" si="135"/>
        <v>3597</v>
      </c>
      <c r="Q281" s="30">
        <f t="shared" si="136"/>
        <v>22530</v>
      </c>
      <c r="R281" s="38">
        <v>38090.199999999997</v>
      </c>
      <c r="S281" s="13">
        <v>0.19</v>
      </c>
      <c r="T281" s="28">
        <f t="shared" si="137"/>
        <v>7237</v>
      </c>
      <c r="U281" s="30">
        <f t="shared" si="138"/>
        <v>45327</v>
      </c>
      <c r="V281" s="12">
        <v>23141.564318034907</v>
      </c>
      <c r="W281" s="13">
        <v>0.19</v>
      </c>
      <c r="X281" s="28">
        <f t="shared" si="139"/>
        <v>4397</v>
      </c>
      <c r="Y281" s="30">
        <f t="shared" si="128"/>
        <v>27539</v>
      </c>
      <c r="Z281" s="38">
        <v>21748.5</v>
      </c>
      <c r="AA281" s="13">
        <v>0.19</v>
      </c>
      <c r="AB281" s="28">
        <v>5101.5</v>
      </c>
      <c r="AC281" s="30">
        <f t="shared" si="140"/>
        <v>26850</v>
      </c>
      <c r="AD281" s="54">
        <f t="shared" si="149"/>
        <v>35418.120616964734</v>
      </c>
      <c r="AE281" s="54">
        <f t="shared" si="150"/>
        <v>31617.194186013832</v>
      </c>
      <c r="AF281" s="54">
        <f t="shared" si="151"/>
        <v>30478.345184227539</v>
      </c>
      <c r="AG281" s="54">
        <f t="shared" si="141"/>
        <v>28784.249803226008</v>
      </c>
      <c r="AH281" s="55">
        <f t="shared" si="152"/>
        <v>20090.377042100779</v>
      </c>
      <c r="AI281" s="54">
        <f t="shared" si="142"/>
        <v>28784</v>
      </c>
      <c r="AJ281" s="60">
        <v>0.19</v>
      </c>
      <c r="AK281" s="55">
        <f t="shared" si="143"/>
        <v>5469</v>
      </c>
      <c r="AL281" s="61">
        <f t="shared" si="144"/>
        <v>34253</v>
      </c>
    </row>
    <row r="282" spans="2:38">
      <c r="B282" s="11" t="s">
        <v>1163</v>
      </c>
      <c r="C282" s="11"/>
      <c r="D282" s="11" t="s">
        <v>1192</v>
      </c>
      <c r="E282" s="17" t="s">
        <v>869</v>
      </c>
      <c r="F282" s="12">
        <v>25210.084033613446</v>
      </c>
      <c r="G282" s="13" t="s">
        <v>1205</v>
      </c>
      <c r="H282" s="27">
        <v>4789.9159663865548</v>
      </c>
      <c r="I282" s="14">
        <f t="shared" si="127"/>
        <v>30000</v>
      </c>
      <c r="J282" s="28">
        <v>73780</v>
      </c>
      <c r="K282" s="29">
        <v>0.19</v>
      </c>
      <c r="L282" s="28">
        <f t="shared" si="133"/>
        <v>14018</v>
      </c>
      <c r="M282" s="30">
        <f t="shared" si="134"/>
        <v>87798</v>
      </c>
      <c r="N282" s="28">
        <v>42933.333333333336</v>
      </c>
      <c r="O282" s="29">
        <v>0.19</v>
      </c>
      <c r="P282" s="28">
        <f t="shared" si="135"/>
        <v>8157</v>
      </c>
      <c r="Q282" s="30">
        <f t="shared" si="136"/>
        <v>51090</v>
      </c>
      <c r="R282" s="38">
        <v>40214.285714285717</v>
      </c>
      <c r="S282" s="13">
        <v>0.19</v>
      </c>
      <c r="T282" s="28">
        <f t="shared" si="137"/>
        <v>7641</v>
      </c>
      <c r="U282" s="30">
        <f t="shared" si="138"/>
        <v>47855</v>
      </c>
      <c r="V282" s="12">
        <v>22623.141564318037</v>
      </c>
      <c r="W282" s="13">
        <v>0.19</v>
      </c>
      <c r="X282" s="28">
        <f t="shared" si="139"/>
        <v>4298</v>
      </c>
      <c r="Y282" s="30">
        <f t="shared" si="128"/>
        <v>26921</v>
      </c>
      <c r="Z282" s="38">
        <v>21262.5</v>
      </c>
      <c r="AA282" s="13">
        <v>0.19</v>
      </c>
      <c r="AB282" s="28">
        <v>4987.5</v>
      </c>
      <c r="AC282" s="30">
        <f t="shared" si="140"/>
        <v>26250</v>
      </c>
      <c r="AD282" s="54">
        <f t="shared" si="149"/>
        <v>37670.557440925091</v>
      </c>
      <c r="AE282" s="54">
        <f t="shared" si="150"/>
        <v>33999.760559625392</v>
      </c>
      <c r="AF282" s="54">
        <f t="shared" si="151"/>
        <v>32712.184873949584</v>
      </c>
      <c r="AG282" s="54">
        <f t="shared" si="141"/>
        <v>31150.566445456792</v>
      </c>
      <c r="AH282" s="55">
        <f t="shared" si="152"/>
        <v>19944.782157908474</v>
      </c>
      <c r="AI282" s="54">
        <f t="shared" si="142"/>
        <v>31151</v>
      </c>
      <c r="AJ282" s="60">
        <v>0.19</v>
      </c>
      <c r="AK282" s="55">
        <f t="shared" si="143"/>
        <v>5919</v>
      </c>
      <c r="AL282" s="61">
        <f t="shared" si="144"/>
        <v>37070</v>
      </c>
    </row>
    <row r="283" spans="2:38">
      <c r="B283" s="11" t="s">
        <v>1164</v>
      </c>
      <c r="C283" s="11"/>
      <c r="D283" s="11" t="s">
        <v>1192</v>
      </c>
      <c r="E283" s="17" t="s">
        <v>870</v>
      </c>
      <c r="F283" s="12">
        <v>20168.067226890758</v>
      </c>
      <c r="G283" s="13" t="s">
        <v>1205</v>
      </c>
      <c r="H283" s="27">
        <v>3831.932773109244</v>
      </c>
      <c r="I283" s="14">
        <f t="shared" si="127"/>
        <v>24000</v>
      </c>
      <c r="J283" s="28">
        <v>39418</v>
      </c>
      <c r="K283" s="29">
        <v>0.19</v>
      </c>
      <c r="L283" s="28">
        <f t="shared" si="133"/>
        <v>7489</v>
      </c>
      <c r="M283" s="30">
        <f t="shared" si="134"/>
        <v>46907</v>
      </c>
      <c r="N283" s="28">
        <v>19333.333333333332</v>
      </c>
      <c r="O283" s="29">
        <v>0.19</v>
      </c>
      <c r="P283" s="28">
        <f t="shared" si="135"/>
        <v>3673</v>
      </c>
      <c r="Q283" s="30">
        <f t="shared" si="136"/>
        <v>23006</v>
      </c>
      <c r="R283" s="38">
        <v>14689.699999999999</v>
      </c>
      <c r="S283" s="13">
        <v>0.19</v>
      </c>
      <c r="T283" s="28">
        <f t="shared" si="137"/>
        <v>2791</v>
      </c>
      <c r="U283" s="30">
        <f t="shared" si="138"/>
        <v>17481</v>
      </c>
      <c r="V283" s="12">
        <v>10730.446024563673</v>
      </c>
      <c r="W283" s="13">
        <v>0.19</v>
      </c>
      <c r="X283" s="28">
        <f t="shared" si="139"/>
        <v>2039</v>
      </c>
      <c r="Y283" s="30">
        <f t="shared" si="128"/>
        <v>12769</v>
      </c>
      <c r="Z283" s="38">
        <v>20533.5</v>
      </c>
      <c r="AA283" s="13">
        <v>0.19</v>
      </c>
      <c r="AB283" s="28">
        <v>4816.5</v>
      </c>
      <c r="AC283" s="30">
        <f t="shared" si="140"/>
        <v>25350</v>
      </c>
      <c r="AD283" s="54">
        <f t="shared" si="149"/>
        <v>20812.174430797957</v>
      </c>
      <c r="AE283" s="54">
        <f t="shared" si="150"/>
        <v>19177.554014079422</v>
      </c>
      <c r="AF283" s="54">
        <f t="shared" si="151"/>
        <v>19750.700280112047</v>
      </c>
      <c r="AG283" s="54">
        <f t="shared" si="141"/>
        <v>17822.919875863932</v>
      </c>
      <c r="AH283" s="55">
        <f t="shared" si="152"/>
        <v>9879.0909545815521</v>
      </c>
      <c r="AI283" s="54">
        <f t="shared" si="142"/>
        <v>17823</v>
      </c>
      <c r="AJ283" s="60">
        <v>0.19</v>
      </c>
      <c r="AK283" s="55">
        <f t="shared" si="143"/>
        <v>3386</v>
      </c>
      <c r="AL283" s="61">
        <f t="shared" si="144"/>
        <v>21209</v>
      </c>
    </row>
    <row r="284" spans="2:38">
      <c r="B284" s="11" t="s">
        <v>1165</v>
      </c>
      <c r="C284" s="11"/>
      <c r="D284" s="11" t="s">
        <v>1192</v>
      </c>
      <c r="E284" s="17" t="s">
        <v>871</v>
      </c>
      <c r="F284" s="12">
        <v>20168.067226890758</v>
      </c>
      <c r="G284" s="13" t="s">
        <v>1205</v>
      </c>
      <c r="H284" s="27">
        <v>3831.932773109244</v>
      </c>
      <c r="I284" s="14">
        <f t="shared" si="127"/>
        <v>24000</v>
      </c>
      <c r="J284" s="28">
        <v>39418</v>
      </c>
      <c r="K284" s="29">
        <v>0.19</v>
      </c>
      <c r="L284" s="28">
        <f t="shared" si="133"/>
        <v>7489</v>
      </c>
      <c r="M284" s="30">
        <f t="shared" si="134"/>
        <v>46907</v>
      </c>
      <c r="N284" s="28">
        <v>10800</v>
      </c>
      <c r="O284" s="29">
        <v>0.19</v>
      </c>
      <c r="P284" s="28">
        <f t="shared" si="135"/>
        <v>2052</v>
      </c>
      <c r="Q284" s="30">
        <f t="shared" si="136"/>
        <v>12852</v>
      </c>
      <c r="R284" s="38">
        <v>14689.699999999999</v>
      </c>
      <c r="S284" s="13">
        <v>0.19</v>
      </c>
      <c r="T284" s="28">
        <f t="shared" si="137"/>
        <v>2791</v>
      </c>
      <c r="U284" s="30">
        <f t="shared" si="138"/>
        <v>17481</v>
      </c>
      <c r="V284" s="12">
        <v>11893.9883645766</v>
      </c>
      <c r="W284" s="13">
        <v>0.19</v>
      </c>
      <c r="X284" s="28">
        <f t="shared" si="139"/>
        <v>2260</v>
      </c>
      <c r="Y284" s="30">
        <f t="shared" si="128"/>
        <v>14154</v>
      </c>
      <c r="Z284" s="38">
        <v>11178</v>
      </c>
      <c r="AA284" s="13">
        <v>0.19</v>
      </c>
      <c r="AB284" s="28">
        <v>2622</v>
      </c>
      <c r="AC284" s="30">
        <f t="shared" si="140"/>
        <v>13800</v>
      </c>
      <c r="AD284" s="54">
        <f t="shared" si="149"/>
        <v>18024.625931911229</v>
      </c>
      <c r="AE284" s="54">
        <f t="shared" si="150"/>
        <v>15998.57102509333</v>
      </c>
      <c r="AF284" s="54">
        <f t="shared" si="151"/>
        <v>13291.8441822883</v>
      </c>
      <c r="AG284" s="54">
        <f t="shared" si="141"/>
        <v>14664.280173311399</v>
      </c>
      <c r="AH284" s="55">
        <f t="shared" si="152"/>
        <v>11045.802361649499</v>
      </c>
      <c r="AI284" s="54">
        <f t="shared" si="142"/>
        <v>14664</v>
      </c>
      <c r="AJ284" s="60">
        <v>0.19</v>
      </c>
      <c r="AK284" s="55">
        <f t="shared" si="143"/>
        <v>2786</v>
      </c>
      <c r="AL284" s="61">
        <f t="shared" si="144"/>
        <v>17450</v>
      </c>
    </row>
    <row r="285" spans="2:38">
      <c r="B285" s="11" t="s">
        <v>1166</v>
      </c>
      <c r="C285" s="11"/>
      <c r="D285" s="11" t="s">
        <v>1192</v>
      </c>
      <c r="E285" s="17" t="s">
        <v>872</v>
      </c>
      <c r="F285" s="12">
        <v>30252.100840336137</v>
      </c>
      <c r="G285" s="13" t="s">
        <v>1205</v>
      </c>
      <c r="H285" s="27">
        <v>5747.8991596638662</v>
      </c>
      <c r="I285" s="14">
        <f t="shared" si="127"/>
        <v>36000</v>
      </c>
      <c r="J285" s="28">
        <v>119000</v>
      </c>
      <c r="K285" s="29">
        <v>0.19</v>
      </c>
      <c r="L285" s="28">
        <f t="shared" si="133"/>
        <v>22610</v>
      </c>
      <c r="M285" s="30">
        <f t="shared" si="134"/>
        <v>141610</v>
      </c>
      <c r="N285" s="28">
        <v>56666.666666666664</v>
      </c>
      <c r="O285" s="29">
        <v>0.19</v>
      </c>
      <c r="P285" s="28">
        <f t="shared" si="135"/>
        <v>10767</v>
      </c>
      <c r="Q285" s="30">
        <f t="shared" si="136"/>
        <v>67434</v>
      </c>
      <c r="R285" s="38">
        <v>52428.571428571435</v>
      </c>
      <c r="S285" s="13">
        <v>0.19</v>
      </c>
      <c r="T285" s="28">
        <f t="shared" si="137"/>
        <v>9961</v>
      </c>
      <c r="U285" s="30">
        <f t="shared" si="138"/>
        <v>62390</v>
      </c>
      <c r="V285" s="12">
        <v>33185.520361990952</v>
      </c>
      <c r="W285" s="13">
        <v>0.19</v>
      </c>
      <c r="X285" s="28">
        <f t="shared" si="139"/>
        <v>6305</v>
      </c>
      <c r="Y285" s="30">
        <f t="shared" si="128"/>
        <v>39491</v>
      </c>
      <c r="Z285" s="38">
        <v>73993.5</v>
      </c>
      <c r="AA285" s="13">
        <v>0.19</v>
      </c>
      <c r="AB285" s="28">
        <v>17356.5</v>
      </c>
      <c r="AC285" s="30">
        <f t="shared" si="140"/>
        <v>91350</v>
      </c>
      <c r="AD285" s="54">
        <f t="shared" si="149"/>
        <v>60921.059882927519</v>
      </c>
      <c r="AE285" s="54">
        <f t="shared" si="150"/>
        <v>54520.111125298805</v>
      </c>
      <c r="AF285" s="54">
        <f t="shared" si="151"/>
        <v>54547.619047619053</v>
      </c>
      <c r="AG285" s="54">
        <f t="shared" si="141"/>
        <v>49249.814497731859</v>
      </c>
      <c r="AH285" s="55">
        <f t="shared" si="152"/>
        <v>32692.872002307984</v>
      </c>
      <c r="AI285" s="54">
        <f t="shared" si="142"/>
        <v>49250</v>
      </c>
      <c r="AJ285" s="60">
        <v>0.19</v>
      </c>
      <c r="AK285" s="55">
        <f t="shared" si="143"/>
        <v>9358</v>
      </c>
      <c r="AL285" s="61">
        <f t="shared" si="144"/>
        <v>58608</v>
      </c>
    </row>
    <row r="286" spans="2:38">
      <c r="B286" s="11" t="s">
        <v>1167</v>
      </c>
      <c r="C286" s="11"/>
      <c r="D286" s="11" t="s">
        <v>1192</v>
      </c>
      <c r="E286" s="17" t="s">
        <v>873</v>
      </c>
      <c r="F286" s="12">
        <v>25210.084033613446</v>
      </c>
      <c r="G286" s="13" t="s">
        <v>1205</v>
      </c>
      <c r="H286" s="27">
        <v>4789.9159663865548</v>
      </c>
      <c r="I286" s="14">
        <f t="shared" si="127"/>
        <v>30000</v>
      </c>
      <c r="J286" s="28">
        <v>52972</v>
      </c>
      <c r="K286" s="29">
        <v>0.19</v>
      </c>
      <c r="L286" s="28">
        <f t="shared" si="133"/>
        <v>10065</v>
      </c>
      <c r="M286" s="30">
        <f t="shared" si="134"/>
        <v>63037</v>
      </c>
      <c r="N286" s="28">
        <v>21600</v>
      </c>
      <c r="O286" s="29">
        <v>0.19</v>
      </c>
      <c r="P286" s="28">
        <f t="shared" si="135"/>
        <v>4104</v>
      </c>
      <c r="Q286" s="30">
        <f t="shared" si="136"/>
        <v>25704</v>
      </c>
      <c r="R286" s="38">
        <v>31001.200000000001</v>
      </c>
      <c r="S286" s="13">
        <v>0.19</v>
      </c>
      <c r="T286" s="28">
        <f t="shared" si="137"/>
        <v>5890</v>
      </c>
      <c r="U286" s="30">
        <f t="shared" si="138"/>
        <v>36891</v>
      </c>
      <c r="V286" s="12">
        <v>27020.038784744665</v>
      </c>
      <c r="W286" s="13">
        <v>0.19</v>
      </c>
      <c r="X286" s="28">
        <f t="shared" si="139"/>
        <v>5134</v>
      </c>
      <c r="Y286" s="30">
        <f t="shared" si="128"/>
        <v>32154</v>
      </c>
      <c r="Z286" s="38">
        <v>25393.5</v>
      </c>
      <c r="AA286" s="13">
        <v>0.19</v>
      </c>
      <c r="AB286" s="28">
        <v>5956.5</v>
      </c>
      <c r="AC286" s="30">
        <f t="shared" si="140"/>
        <v>31350</v>
      </c>
      <c r="AD286" s="54">
        <f t="shared" si="149"/>
        <v>30532.803803059684</v>
      </c>
      <c r="AE286" s="54">
        <f t="shared" si="150"/>
        <v>29150.336692368237</v>
      </c>
      <c r="AF286" s="54">
        <f t="shared" si="151"/>
        <v>26206.769392372335</v>
      </c>
      <c r="AG286" s="54">
        <f t="shared" si="141"/>
        <v>28104.702831567974</v>
      </c>
      <c r="AH286" s="55">
        <f t="shared" si="152"/>
        <v>11407.148742294388</v>
      </c>
      <c r="AI286" s="54">
        <f t="shared" si="142"/>
        <v>28105</v>
      </c>
      <c r="AJ286" s="60">
        <v>0.19</v>
      </c>
      <c r="AK286" s="55">
        <f t="shared" si="143"/>
        <v>5340</v>
      </c>
      <c r="AL286" s="61">
        <f t="shared" si="144"/>
        <v>33445</v>
      </c>
    </row>
    <row r="287" spans="2:38">
      <c r="B287" s="11" t="s">
        <v>1168</v>
      </c>
      <c r="C287" s="11"/>
      <c r="D287" s="11" t="s">
        <v>1192</v>
      </c>
      <c r="E287" s="17" t="s">
        <v>874</v>
      </c>
      <c r="F287" s="12">
        <v>25210.084033613446</v>
      </c>
      <c r="G287" s="13" t="s">
        <v>1205</v>
      </c>
      <c r="H287" s="27">
        <v>4789.9159663865548</v>
      </c>
      <c r="I287" s="14">
        <f t="shared" si="127"/>
        <v>30000</v>
      </c>
      <c r="J287" s="28">
        <v>52972</v>
      </c>
      <c r="K287" s="29">
        <v>0.19</v>
      </c>
      <c r="L287" s="28">
        <f t="shared" si="133"/>
        <v>10065</v>
      </c>
      <c r="M287" s="30">
        <f t="shared" si="134"/>
        <v>63037</v>
      </c>
      <c r="N287" s="28">
        <v>13600</v>
      </c>
      <c r="O287" s="29">
        <v>0.19</v>
      </c>
      <c r="P287" s="28">
        <f t="shared" si="135"/>
        <v>2584</v>
      </c>
      <c r="Q287" s="30">
        <f t="shared" si="136"/>
        <v>16184</v>
      </c>
      <c r="R287" s="38">
        <v>31001.200000000001</v>
      </c>
      <c r="S287" s="13">
        <v>0.19</v>
      </c>
      <c r="T287" s="28">
        <f t="shared" si="137"/>
        <v>5890</v>
      </c>
      <c r="U287" s="30">
        <f t="shared" si="138"/>
        <v>36891</v>
      </c>
      <c r="V287" s="12">
        <v>17970.265029088558</v>
      </c>
      <c r="W287" s="13">
        <v>0.19</v>
      </c>
      <c r="X287" s="28">
        <f t="shared" si="139"/>
        <v>3414</v>
      </c>
      <c r="Y287" s="30">
        <f t="shared" si="128"/>
        <v>21384</v>
      </c>
      <c r="Z287" s="38">
        <v>16888.5</v>
      </c>
      <c r="AA287" s="13">
        <v>0.19</v>
      </c>
      <c r="AB287" s="28">
        <v>3961.5</v>
      </c>
      <c r="AC287" s="30">
        <f t="shared" si="140"/>
        <v>20850</v>
      </c>
      <c r="AD287" s="54">
        <f t="shared" si="149"/>
        <v>26273.674843783665</v>
      </c>
      <c r="AE287" s="54">
        <f t="shared" si="150"/>
        <v>23556.672251896882</v>
      </c>
      <c r="AF287" s="54">
        <f t="shared" si="151"/>
        <v>21590.174531351004</v>
      </c>
      <c r="AG287" s="54">
        <f t="shared" si="141"/>
        <v>21490.728462627016</v>
      </c>
      <c r="AH287" s="55">
        <f t="shared" si="152"/>
        <v>14518.480919891805</v>
      </c>
      <c r="AI287" s="54">
        <f t="shared" si="142"/>
        <v>21491</v>
      </c>
      <c r="AJ287" s="60">
        <v>0.19</v>
      </c>
      <c r="AK287" s="55">
        <f t="shared" si="143"/>
        <v>4083</v>
      </c>
      <c r="AL287" s="61">
        <f t="shared" si="144"/>
        <v>25574</v>
      </c>
    </row>
    <row r="288" spans="2:38">
      <c r="B288" s="11" t="s">
        <v>1169</v>
      </c>
      <c r="C288" s="11"/>
      <c r="D288" s="11" t="s">
        <v>1192</v>
      </c>
      <c r="E288" s="17" t="s">
        <v>875</v>
      </c>
      <c r="F288" s="12">
        <v>30252.100840336137</v>
      </c>
      <c r="G288" s="13" t="s">
        <v>1205</v>
      </c>
      <c r="H288" s="27">
        <v>5747.8991596638662</v>
      </c>
      <c r="I288" s="14">
        <f t="shared" si="127"/>
        <v>36000</v>
      </c>
      <c r="J288" s="28">
        <v>52972</v>
      </c>
      <c r="K288" s="29">
        <v>0.19</v>
      </c>
      <c r="L288" s="28">
        <f t="shared" si="133"/>
        <v>10065</v>
      </c>
      <c r="M288" s="30">
        <f t="shared" si="134"/>
        <v>63037</v>
      </c>
      <c r="N288" s="28">
        <v>51333.333333333336</v>
      </c>
      <c r="O288" s="29">
        <v>0.19</v>
      </c>
      <c r="P288" s="28">
        <f t="shared" si="135"/>
        <v>9753</v>
      </c>
      <c r="Q288" s="30">
        <f t="shared" si="136"/>
        <v>61086</v>
      </c>
      <c r="R288" s="38">
        <v>22341.428571428572</v>
      </c>
      <c r="S288" s="13">
        <v>0.19</v>
      </c>
      <c r="T288" s="28">
        <f t="shared" si="137"/>
        <v>4245</v>
      </c>
      <c r="U288" s="30">
        <f t="shared" si="138"/>
        <v>26586</v>
      </c>
      <c r="V288" s="12">
        <v>32598.577892695539</v>
      </c>
      <c r="W288" s="13">
        <v>0.19</v>
      </c>
      <c r="X288" s="28">
        <f t="shared" si="139"/>
        <v>6194</v>
      </c>
      <c r="Y288" s="30">
        <f t="shared" si="128"/>
        <v>38793</v>
      </c>
      <c r="Z288" s="38">
        <v>30739.5</v>
      </c>
      <c r="AA288" s="13">
        <v>0.19</v>
      </c>
      <c r="AB288" s="28">
        <v>7210.5</v>
      </c>
      <c r="AC288" s="30">
        <f t="shared" si="140"/>
        <v>37950</v>
      </c>
      <c r="AD288" s="54">
        <f t="shared" si="149"/>
        <v>36706.156772965602</v>
      </c>
      <c r="AE288" s="54">
        <f t="shared" si="150"/>
        <v>35010.74036873271</v>
      </c>
      <c r="AF288" s="54">
        <f t="shared" si="151"/>
        <v>31669.03894634777</v>
      </c>
      <c r="AG288" s="54">
        <f t="shared" si="141"/>
        <v>33448.26785591487</v>
      </c>
      <c r="AH288" s="55">
        <f t="shared" si="152"/>
        <v>12482.030296423669</v>
      </c>
      <c r="AI288" s="54">
        <f t="shared" si="142"/>
        <v>33448</v>
      </c>
      <c r="AJ288" s="60">
        <v>0.19</v>
      </c>
      <c r="AK288" s="55">
        <f t="shared" si="143"/>
        <v>6355</v>
      </c>
      <c r="AL288" s="61">
        <f t="shared" si="144"/>
        <v>39803</v>
      </c>
    </row>
    <row r="289" spans="2:38">
      <c r="B289" s="11" t="s">
        <v>1170</v>
      </c>
      <c r="C289" s="11"/>
      <c r="D289" s="11" t="s">
        <v>1192</v>
      </c>
      <c r="E289" s="17" t="s">
        <v>876</v>
      </c>
      <c r="F289" s="12">
        <v>37815.126050420171</v>
      </c>
      <c r="G289" s="13" t="s">
        <v>1205</v>
      </c>
      <c r="H289" s="27">
        <v>7184.8739495798327</v>
      </c>
      <c r="I289" s="14">
        <f t="shared" si="127"/>
        <v>45000</v>
      </c>
      <c r="J289" s="28">
        <v>72780</v>
      </c>
      <c r="K289" s="29">
        <v>0.19</v>
      </c>
      <c r="L289" s="28">
        <f t="shared" si="133"/>
        <v>13828</v>
      </c>
      <c r="M289" s="30">
        <f t="shared" si="134"/>
        <v>86608</v>
      </c>
      <c r="N289" s="28">
        <v>0</v>
      </c>
      <c r="O289" s="29">
        <v>0.19</v>
      </c>
      <c r="P289" s="28">
        <f t="shared" si="135"/>
        <v>0</v>
      </c>
      <c r="Q289" s="30">
        <f t="shared" si="136"/>
        <v>0</v>
      </c>
      <c r="R289" s="38">
        <v>32008.571428571431</v>
      </c>
      <c r="S289" s="13">
        <v>0.19</v>
      </c>
      <c r="T289" s="28">
        <f t="shared" si="137"/>
        <v>6082</v>
      </c>
      <c r="U289" s="30">
        <f t="shared" si="138"/>
        <v>38091</v>
      </c>
      <c r="V289" s="12">
        <v>44788.62314156432</v>
      </c>
      <c r="W289" s="13">
        <v>0.19</v>
      </c>
      <c r="X289" s="28">
        <f t="shared" si="139"/>
        <v>8510</v>
      </c>
      <c r="Y289" s="30">
        <f t="shared" si="128"/>
        <v>53299</v>
      </c>
      <c r="Z289" s="38">
        <v>42282</v>
      </c>
      <c r="AA289" s="13">
        <v>0.19</v>
      </c>
      <c r="AB289" s="28">
        <v>9918</v>
      </c>
      <c r="AC289" s="30">
        <f t="shared" si="140"/>
        <v>52200</v>
      </c>
      <c r="AD289" s="54">
        <f>AVERAGE(Z289,V289,R289,J289,F289)</f>
        <v>45934.864124111176</v>
      </c>
      <c r="AE289" s="54">
        <f>GEOMEAN(Z289,V289,R289,J289,F289)</f>
        <v>44101.506566872165</v>
      </c>
      <c r="AF289" s="54">
        <f>MEDIAN(Z289,V289,R289,J289,F289)</f>
        <v>42282</v>
      </c>
      <c r="AG289" s="54">
        <f>HARMEAN(Z289,V289,R289,J289,F289)</f>
        <v>42588.008840413997</v>
      </c>
      <c r="AH289" s="55">
        <f>STDEVA(Z289,V289,R289,J289,F289)</f>
        <v>15773.319082563234</v>
      </c>
      <c r="AI289" s="54">
        <f t="shared" si="142"/>
        <v>42588</v>
      </c>
      <c r="AJ289" s="60">
        <v>0.19</v>
      </c>
      <c r="AK289" s="55">
        <f t="shared" si="143"/>
        <v>8092</v>
      </c>
      <c r="AL289" s="61">
        <f t="shared" si="144"/>
        <v>50680</v>
      </c>
    </row>
    <row r="290" spans="2:38">
      <c r="B290" s="11" t="s">
        <v>1171</v>
      </c>
      <c r="C290" s="11"/>
      <c r="D290" s="11" t="s">
        <v>1192</v>
      </c>
      <c r="E290" s="17" t="s">
        <v>1202</v>
      </c>
      <c r="F290" s="12">
        <v>50420.168067226892</v>
      </c>
      <c r="G290" s="13" t="s">
        <v>1205</v>
      </c>
      <c r="H290" s="27">
        <v>9579.8319327731097</v>
      </c>
      <c r="I290" s="14">
        <f t="shared" si="127"/>
        <v>60000</v>
      </c>
      <c r="J290" s="28">
        <v>128052</v>
      </c>
      <c r="K290" s="29">
        <v>0.19</v>
      </c>
      <c r="L290" s="28">
        <f t="shared" si="133"/>
        <v>24330</v>
      </c>
      <c r="M290" s="30">
        <f t="shared" si="134"/>
        <v>152382</v>
      </c>
      <c r="N290" s="28">
        <v>0</v>
      </c>
      <c r="O290" s="29">
        <v>0.19</v>
      </c>
      <c r="P290" s="28">
        <f t="shared" si="135"/>
        <v>0</v>
      </c>
      <c r="Q290" s="30">
        <f t="shared" si="136"/>
        <v>0</v>
      </c>
      <c r="R290" s="38">
        <v>60718.571428571428</v>
      </c>
      <c r="S290" s="13">
        <v>0.19</v>
      </c>
      <c r="T290" s="28">
        <f t="shared" si="137"/>
        <v>11537</v>
      </c>
      <c r="U290" s="30">
        <f t="shared" si="138"/>
        <v>72256</v>
      </c>
      <c r="V290" s="12">
        <v>64511.958629605688</v>
      </c>
      <c r="W290" s="13">
        <v>0.19</v>
      </c>
      <c r="X290" s="28">
        <f t="shared" si="139"/>
        <v>12257</v>
      </c>
      <c r="Y290" s="30">
        <f t="shared" si="128"/>
        <v>76769</v>
      </c>
      <c r="Z290" s="38">
        <v>8505</v>
      </c>
      <c r="AA290" s="13">
        <v>0.19</v>
      </c>
      <c r="AB290" s="28">
        <v>1995</v>
      </c>
      <c r="AC290" s="30">
        <f t="shared" si="140"/>
        <v>10500</v>
      </c>
      <c r="AD290" s="54">
        <f>AVERAGE(Z290,V290,R290,J290,F290)</f>
        <v>62441.539625080804</v>
      </c>
      <c r="AE290" s="54">
        <f>GEOMEAN(Z290,V290,R290,J290,F290)</f>
        <v>46400.787261999612</v>
      </c>
      <c r="AF290" s="54">
        <f>MEDIAN(Z290,V290,R290,J290,F290)</f>
        <v>60718.571428571428</v>
      </c>
      <c r="AG290" s="54">
        <f>HARMEAN(Z290,V290,R290,J290,F290)</f>
        <v>28218.140063364131</v>
      </c>
      <c r="AH290" s="55">
        <f>STDEVA(Z290,V290,R290,J290,F290)</f>
        <v>42911.686769833497</v>
      </c>
      <c r="AI290" s="54">
        <f t="shared" si="142"/>
        <v>28218</v>
      </c>
      <c r="AJ290" s="60">
        <v>0.19</v>
      </c>
      <c r="AK290" s="55">
        <f t="shared" si="143"/>
        <v>5361</v>
      </c>
      <c r="AL290" s="61">
        <f t="shared" si="144"/>
        <v>33579</v>
      </c>
    </row>
    <row r="291" spans="2:38">
      <c r="B291" s="11" t="s">
        <v>1172</v>
      </c>
      <c r="C291" s="11"/>
      <c r="D291" s="11" t="s">
        <v>1192</v>
      </c>
      <c r="E291" s="17" t="s">
        <v>1196</v>
      </c>
      <c r="F291" s="12">
        <v>63025.210084033613</v>
      </c>
      <c r="G291" s="13" t="s">
        <v>1205</v>
      </c>
      <c r="H291" s="27">
        <v>11974.789915966387</v>
      </c>
      <c r="I291" s="14">
        <f t="shared" si="127"/>
        <v>75000</v>
      </c>
      <c r="J291" s="28">
        <v>198732</v>
      </c>
      <c r="K291" s="29">
        <v>0.19</v>
      </c>
      <c r="L291" s="28">
        <f t="shared" si="133"/>
        <v>37759</v>
      </c>
      <c r="M291" s="30">
        <f t="shared" si="134"/>
        <v>236491</v>
      </c>
      <c r="N291" s="28">
        <v>66000</v>
      </c>
      <c r="O291" s="29">
        <v>0.19</v>
      </c>
      <c r="P291" s="28">
        <f t="shared" si="135"/>
        <v>12540</v>
      </c>
      <c r="Q291" s="30">
        <f t="shared" si="136"/>
        <v>78540</v>
      </c>
      <c r="R291" s="38">
        <v>73551.42857142858</v>
      </c>
      <c r="S291" s="13">
        <v>0.19</v>
      </c>
      <c r="T291" s="28">
        <f t="shared" si="137"/>
        <v>13975</v>
      </c>
      <c r="U291" s="30">
        <f t="shared" si="138"/>
        <v>87526</v>
      </c>
      <c r="V291" s="12">
        <v>96832.579185520357</v>
      </c>
      <c r="W291" s="13">
        <v>0.19</v>
      </c>
      <c r="X291" s="28">
        <f t="shared" si="139"/>
        <v>18398</v>
      </c>
      <c r="Y291" s="30">
        <f t="shared" si="128"/>
        <v>115231</v>
      </c>
      <c r="Z291" s="38">
        <v>48843</v>
      </c>
      <c r="AA291" s="13">
        <v>0.19</v>
      </c>
      <c r="AB291" s="28">
        <v>11457</v>
      </c>
      <c r="AC291" s="30">
        <f t="shared" si="140"/>
        <v>60300</v>
      </c>
      <c r="AD291" s="54">
        <f t="shared" ref="AD291:AD354" si="153">AVERAGE(Z291,V291,R291,N291,J291,F291)</f>
        <v>91164.036306830429</v>
      </c>
      <c r="AE291" s="54">
        <f t="shared" ref="AE291:AE354" si="154">GEOMEAN(Z291,V291,R291,N291,J291,F291)</f>
        <v>81243.787950195969</v>
      </c>
      <c r="AF291" s="54">
        <f t="shared" ref="AF291:AF354" si="155">MEDIAN(Z291,V291,R291,N291,J291,F291)</f>
        <v>69775.71428571429</v>
      </c>
      <c r="AG291" s="54">
        <f t="shared" si="141"/>
        <v>74583.378417687505</v>
      </c>
      <c r="AH291" s="55">
        <f t="shared" ref="AH291:AH354" si="156">STDEVA(Z291,V291,R291,N291,J291,F291)</f>
        <v>55007.809484174177</v>
      </c>
      <c r="AI291" s="54">
        <f t="shared" si="142"/>
        <v>74583</v>
      </c>
      <c r="AJ291" s="60">
        <v>0.19</v>
      </c>
      <c r="AK291" s="55">
        <f t="shared" si="143"/>
        <v>14171</v>
      </c>
      <c r="AL291" s="61">
        <f t="shared" si="144"/>
        <v>88754</v>
      </c>
    </row>
    <row r="292" spans="2:38">
      <c r="B292" s="11" t="s">
        <v>1173</v>
      </c>
      <c r="C292" s="11"/>
      <c r="D292" s="11" t="s">
        <v>1192</v>
      </c>
      <c r="E292" s="17" t="s">
        <v>1197</v>
      </c>
      <c r="F292" s="12">
        <v>25210.084033613446</v>
      </c>
      <c r="G292" s="13" t="s">
        <v>1205</v>
      </c>
      <c r="H292" s="27">
        <v>4789.9159663865548</v>
      </c>
      <c r="I292" s="14">
        <f t="shared" si="127"/>
        <v>30000</v>
      </c>
      <c r="J292" s="28">
        <v>227290</v>
      </c>
      <c r="K292" s="29">
        <v>0.19</v>
      </c>
      <c r="L292" s="28">
        <f t="shared" si="133"/>
        <v>43185</v>
      </c>
      <c r="M292" s="30">
        <f t="shared" si="134"/>
        <v>270475</v>
      </c>
      <c r="N292" s="28">
        <v>100266.66666666667</v>
      </c>
      <c r="O292" s="29">
        <v>0.19</v>
      </c>
      <c r="P292" s="28">
        <f t="shared" si="135"/>
        <v>19051</v>
      </c>
      <c r="Q292" s="30">
        <f t="shared" si="136"/>
        <v>119318</v>
      </c>
      <c r="R292" s="38">
        <v>154190</v>
      </c>
      <c r="S292" s="13">
        <v>0.19</v>
      </c>
      <c r="T292" s="28">
        <f t="shared" si="137"/>
        <v>29296</v>
      </c>
      <c r="U292" s="30">
        <f t="shared" si="138"/>
        <v>183486</v>
      </c>
      <c r="V292" s="12">
        <v>143984.48610213317</v>
      </c>
      <c r="W292" s="13">
        <v>0.19</v>
      </c>
      <c r="X292" s="28">
        <f t="shared" si="139"/>
        <v>27357</v>
      </c>
      <c r="Y292" s="30">
        <f t="shared" si="128"/>
        <v>171341</v>
      </c>
      <c r="Z292" s="38">
        <v>133650</v>
      </c>
      <c r="AA292" s="13">
        <v>0.19</v>
      </c>
      <c r="AB292" s="28">
        <v>31350</v>
      </c>
      <c r="AC292" s="30">
        <f t="shared" si="140"/>
        <v>165000</v>
      </c>
      <c r="AD292" s="54">
        <f t="shared" si="153"/>
        <v>130765.20613373554</v>
      </c>
      <c r="AE292" s="54">
        <f t="shared" si="154"/>
        <v>109297.10998517049</v>
      </c>
      <c r="AF292" s="54">
        <f t="shared" si="155"/>
        <v>138817.24305106659</v>
      </c>
      <c r="AG292" s="54">
        <f t="shared" si="141"/>
        <v>80050.523796328402</v>
      </c>
      <c r="AH292" s="55">
        <f t="shared" si="156"/>
        <v>66514.46896477729</v>
      </c>
      <c r="AI292" s="54">
        <f t="shared" si="142"/>
        <v>80051</v>
      </c>
      <c r="AJ292" s="60">
        <v>0.19</v>
      </c>
      <c r="AK292" s="55">
        <f t="shared" si="143"/>
        <v>15210</v>
      </c>
      <c r="AL292" s="61">
        <f t="shared" si="144"/>
        <v>95261</v>
      </c>
    </row>
    <row r="293" spans="2:38">
      <c r="B293" s="11" t="s">
        <v>1174</v>
      </c>
      <c r="C293" s="11"/>
      <c r="D293" s="11" t="s">
        <v>1192</v>
      </c>
      <c r="E293" s="17" t="s">
        <v>1198</v>
      </c>
      <c r="F293" s="12">
        <v>30252.100840336137</v>
      </c>
      <c r="G293" s="13" t="s">
        <v>1205</v>
      </c>
      <c r="H293" s="27">
        <v>5747.8991596638662</v>
      </c>
      <c r="I293" s="14">
        <f t="shared" si="127"/>
        <v>36000</v>
      </c>
      <c r="J293" s="28">
        <v>323204</v>
      </c>
      <c r="K293" s="29">
        <v>0.19</v>
      </c>
      <c r="L293" s="28">
        <f t="shared" si="133"/>
        <v>61409</v>
      </c>
      <c r="M293" s="30">
        <f t="shared" si="134"/>
        <v>384613</v>
      </c>
      <c r="N293" s="28">
        <v>136666.66666666666</v>
      </c>
      <c r="O293" s="29">
        <v>0.19</v>
      </c>
      <c r="P293" s="28">
        <f t="shared" si="135"/>
        <v>25967</v>
      </c>
      <c r="Q293" s="30">
        <f t="shared" si="136"/>
        <v>162634</v>
      </c>
      <c r="R293" s="38">
        <v>223550</v>
      </c>
      <c r="S293" s="13">
        <v>0.19</v>
      </c>
      <c r="T293" s="28">
        <f t="shared" si="137"/>
        <v>42475</v>
      </c>
      <c r="U293" s="30">
        <f t="shared" si="138"/>
        <v>266025</v>
      </c>
      <c r="V293" s="12">
        <v>204744.66709760827</v>
      </c>
      <c r="W293" s="13">
        <v>0.19</v>
      </c>
      <c r="X293" s="28">
        <f t="shared" si="139"/>
        <v>38901</v>
      </c>
      <c r="Y293" s="30">
        <f t="shared" si="128"/>
        <v>243646</v>
      </c>
      <c r="Z293" s="38">
        <v>133650</v>
      </c>
      <c r="AA293" s="13">
        <v>0.19</v>
      </c>
      <c r="AB293" s="28">
        <v>31350</v>
      </c>
      <c r="AC293" s="30">
        <f t="shared" si="140"/>
        <v>165000</v>
      </c>
      <c r="AD293" s="54">
        <f t="shared" si="153"/>
        <v>175344.57243410184</v>
      </c>
      <c r="AE293" s="54">
        <f t="shared" si="154"/>
        <v>141930.32069217815</v>
      </c>
      <c r="AF293" s="54">
        <f t="shared" si="155"/>
        <v>170705.66688213748</v>
      </c>
      <c r="AG293" s="54">
        <f t="shared" si="141"/>
        <v>99492.119528543524</v>
      </c>
      <c r="AH293" s="55">
        <f t="shared" si="156"/>
        <v>99334.568214045372</v>
      </c>
      <c r="AI293" s="54">
        <f t="shared" si="142"/>
        <v>99492</v>
      </c>
      <c r="AJ293" s="60">
        <v>0.19</v>
      </c>
      <c r="AK293" s="55">
        <f t="shared" si="143"/>
        <v>18903</v>
      </c>
      <c r="AL293" s="61">
        <f t="shared" si="144"/>
        <v>118395</v>
      </c>
    </row>
    <row r="294" spans="2:38">
      <c r="B294" s="11" t="s">
        <v>1175</v>
      </c>
      <c r="C294" s="11"/>
      <c r="D294" s="11" t="s">
        <v>1192</v>
      </c>
      <c r="E294" s="17" t="s">
        <v>1199</v>
      </c>
      <c r="F294" s="12">
        <v>37815.126050420171</v>
      </c>
      <c r="G294" s="13" t="s">
        <v>1205</v>
      </c>
      <c r="H294" s="27">
        <v>7184.8739495798327</v>
      </c>
      <c r="I294" s="14">
        <f t="shared" si="127"/>
        <v>45000</v>
      </c>
      <c r="J294" s="28">
        <v>582386</v>
      </c>
      <c r="K294" s="29">
        <v>0.19</v>
      </c>
      <c r="L294" s="28">
        <f t="shared" si="133"/>
        <v>110653</v>
      </c>
      <c r="M294" s="30">
        <f t="shared" si="134"/>
        <v>693039</v>
      </c>
      <c r="N294" s="28">
        <v>250666.66666666666</v>
      </c>
      <c r="O294" s="29">
        <v>0.19</v>
      </c>
      <c r="P294" s="28">
        <f t="shared" si="135"/>
        <v>47627</v>
      </c>
      <c r="Q294" s="30">
        <f t="shared" si="136"/>
        <v>298294</v>
      </c>
      <c r="R294" s="38">
        <v>513060</v>
      </c>
      <c r="S294" s="13">
        <v>0.19</v>
      </c>
      <c r="T294" s="28">
        <f t="shared" si="137"/>
        <v>97481</v>
      </c>
      <c r="U294" s="30">
        <f t="shared" si="138"/>
        <v>610541</v>
      </c>
      <c r="V294" s="12">
        <v>368325.79185520363</v>
      </c>
      <c r="W294" s="13">
        <v>0.19</v>
      </c>
      <c r="X294" s="28">
        <f t="shared" si="139"/>
        <v>69982</v>
      </c>
      <c r="Y294" s="30">
        <f t="shared" si="128"/>
        <v>438308</v>
      </c>
      <c r="Z294" s="38">
        <v>347490</v>
      </c>
      <c r="AA294" s="13">
        <v>0.19</v>
      </c>
      <c r="AB294" s="28">
        <v>81510</v>
      </c>
      <c r="AC294" s="30">
        <f t="shared" si="140"/>
        <v>429000</v>
      </c>
      <c r="AD294" s="54">
        <f t="shared" si="153"/>
        <v>349957.26409538178</v>
      </c>
      <c r="AE294" s="54">
        <f t="shared" si="154"/>
        <v>267025.42233095603</v>
      </c>
      <c r="AF294" s="54">
        <f t="shared" si="155"/>
        <v>357907.89592760184</v>
      </c>
      <c r="AG294" s="54">
        <f t="shared" si="141"/>
        <v>151161.14990911732</v>
      </c>
      <c r="AH294" s="55">
        <f t="shared" si="156"/>
        <v>194041.4631046679</v>
      </c>
      <c r="AI294" s="54">
        <f t="shared" si="142"/>
        <v>151161</v>
      </c>
      <c r="AJ294" s="60">
        <v>0.19</v>
      </c>
      <c r="AK294" s="55">
        <f t="shared" si="143"/>
        <v>28721</v>
      </c>
      <c r="AL294" s="61">
        <f t="shared" si="144"/>
        <v>179882</v>
      </c>
    </row>
    <row r="295" spans="2:38">
      <c r="B295" s="11" t="s">
        <v>1176</v>
      </c>
      <c r="C295" s="11"/>
      <c r="D295" s="11" t="s">
        <v>1192</v>
      </c>
      <c r="E295" s="17" t="s">
        <v>1200</v>
      </c>
      <c r="F295" s="12">
        <v>50420.168067226892</v>
      </c>
      <c r="G295" s="13" t="s">
        <v>1205</v>
      </c>
      <c r="H295" s="27">
        <v>9579.8319327731097</v>
      </c>
      <c r="I295" s="14">
        <f t="shared" si="127"/>
        <v>60000</v>
      </c>
      <c r="J295" s="28">
        <v>940100</v>
      </c>
      <c r="K295" s="29">
        <v>0.19</v>
      </c>
      <c r="L295" s="28">
        <f t="shared" si="133"/>
        <v>178619</v>
      </c>
      <c r="M295" s="30">
        <f t="shared" si="134"/>
        <v>1118719</v>
      </c>
      <c r="N295" s="28">
        <v>380000</v>
      </c>
      <c r="O295" s="29">
        <v>0.19</v>
      </c>
      <c r="P295" s="28">
        <f t="shared" si="135"/>
        <v>72200</v>
      </c>
      <c r="Q295" s="30">
        <f t="shared" si="136"/>
        <v>452200</v>
      </c>
      <c r="R295" s="38">
        <v>703970</v>
      </c>
      <c r="S295" s="13">
        <v>0.19</v>
      </c>
      <c r="T295" s="28">
        <f t="shared" si="137"/>
        <v>133754</v>
      </c>
      <c r="U295" s="30">
        <f t="shared" si="138"/>
        <v>837724</v>
      </c>
      <c r="V295" s="12">
        <v>478086.61926308984</v>
      </c>
      <c r="W295" s="13">
        <v>0.19</v>
      </c>
      <c r="X295" s="28">
        <f t="shared" si="139"/>
        <v>90836</v>
      </c>
      <c r="Y295" s="30">
        <f t="shared" si="128"/>
        <v>568923</v>
      </c>
      <c r="Z295" s="38">
        <v>559750.5</v>
      </c>
      <c r="AA295" s="13">
        <v>0.19</v>
      </c>
      <c r="AB295" s="28">
        <v>131299.5</v>
      </c>
      <c r="AC295" s="30">
        <f t="shared" si="140"/>
        <v>691050</v>
      </c>
      <c r="AD295" s="54">
        <f t="shared" si="153"/>
        <v>518721.21455505281</v>
      </c>
      <c r="AE295" s="54">
        <f t="shared" si="154"/>
        <v>387646.79251213913</v>
      </c>
      <c r="AF295" s="54">
        <f t="shared" si="155"/>
        <v>518918.55963154492</v>
      </c>
      <c r="AG295" s="54">
        <f t="shared" si="141"/>
        <v>208135.85433250989</v>
      </c>
      <c r="AH295" s="55">
        <f t="shared" si="156"/>
        <v>301251.1282766501</v>
      </c>
      <c r="AI295" s="54">
        <f t="shared" si="142"/>
        <v>208136</v>
      </c>
      <c r="AJ295" s="60">
        <v>0.19</v>
      </c>
      <c r="AK295" s="55">
        <f t="shared" si="143"/>
        <v>39546</v>
      </c>
      <c r="AL295" s="61">
        <f t="shared" si="144"/>
        <v>247682</v>
      </c>
    </row>
    <row r="296" spans="2:38">
      <c r="B296" s="11" t="s">
        <v>1177</v>
      </c>
      <c r="C296" s="11"/>
      <c r="D296" s="11" t="s">
        <v>1192</v>
      </c>
      <c r="E296" s="17" t="s">
        <v>1201</v>
      </c>
      <c r="F296" s="12">
        <v>45378.151260504201</v>
      </c>
      <c r="G296" s="13" t="s">
        <v>1205</v>
      </c>
      <c r="H296" s="27">
        <v>8621.8487394957974</v>
      </c>
      <c r="I296" s="14">
        <f t="shared" si="127"/>
        <v>54000</v>
      </c>
      <c r="J296" s="28">
        <v>433160</v>
      </c>
      <c r="K296" s="29">
        <v>0.19</v>
      </c>
      <c r="L296" s="28">
        <f t="shared" si="133"/>
        <v>82300</v>
      </c>
      <c r="M296" s="30">
        <f t="shared" si="134"/>
        <v>515460</v>
      </c>
      <c r="N296" s="28">
        <v>193333.33333333334</v>
      </c>
      <c r="O296" s="29">
        <v>0.19</v>
      </c>
      <c r="P296" s="28">
        <f t="shared" si="135"/>
        <v>36733</v>
      </c>
      <c r="Q296" s="30">
        <f t="shared" si="136"/>
        <v>230066</v>
      </c>
      <c r="R296" s="38">
        <v>406470</v>
      </c>
      <c r="S296" s="13">
        <v>0.19</v>
      </c>
      <c r="T296" s="28">
        <f t="shared" si="137"/>
        <v>77229</v>
      </c>
      <c r="U296" s="30">
        <f t="shared" si="138"/>
        <v>483699</v>
      </c>
      <c r="V296" s="12">
        <v>273949.57983193279</v>
      </c>
      <c r="W296" s="13">
        <v>0.19</v>
      </c>
      <c r="X296" s="28">
        <f t="shared" si="139"/>
        <v>52050</v>
      </c>
      <c r="Y296" s="30">
        <f t="shared" si="128"/>
        <v>326000</v>
      </c>
      <c r="Z296" s="38">
        <v>211410</v>
      </c>
      <c r="AA296" s="13">
        <v>0.19</v>
      </c>
      <c r="AB296" s="28">
        <v>49590</v>
      </c>
      <c r="AC296" s="30">
        <f t="shared" si="140"/>
        <v>261000</v>
      </c>
      <c r="AD296" s="54">
        <f t="shared" si="153"/>
        <v>260616.84407096173</v>
      </c>
      <c r="AE296" s="54">
        <f t="shared" si="154"/>
        <v>211480.87118119939</v>
      </c>
      <c r="AF296" s="54">
        <f t="shared" si="155"/>
        <v>242679.78991596639</v>
      </c>
      <c r="AG296" s="54">
        <f t="shared" si="141"/>
        <v>148666.73916526078</v>
      </c>
      <c r="AH296" s="55">
        <f t="shared" si="156"/>
        <v>144567.0258382897</v>
      </c>
      <c r="AI296" s="54">
        <f t="shared" si="142"/>
        <v>148667</v>
      </c>
      <c r="AJ296" s="60">
        <v>0.19</v>
      </c>
      <c r="AK296" s="55">
        <f t="shared" si="143"/>
        <v>28247</v>
      </c>
      <c r="AL296" s="61">
        <f t="shared" si="144"/>
        <v>176914</v>
      </c>
    </row>
    <row r="297" spans="2:38">
      <c r="B297" s="11" t="s">
        <v>1178</v>
      </c>
      <c r="C297" s="11"/>
      <c r="D297" s="11" t="s">
        <v>1192</v>
      </c>
      <c r="E297" s="17" t="s">
        <v>877</v>
      </c>
      <c r="F297" s="12">
        <v>12605.042016806723</v>
      </c>
      <c r="G297" s="13" t="s">
        <v>1205</v>
      </c>
      <c r="H297" s="27">
        <v>2394.9579831932774</v>
      </c>
      <c r="I297" s="14">
        <f t="shared" si="127"/>
        <v>15000</v>
      </c>
      <c r="J297" s="28">
        <v>311092</v>
      </c>
      <c r="K297" s="29">
        <v>0.19</v>
      </c>
      <c r="L297" s="28">
        <f t="shared" si="133"/>
        <v>59107</v>
      </c>
      <c r="M297" s="30">
        <f t="shared" si="134"/>
        <v>370199</v>
      </c>
      <c r="N297" s="28">
        <v>60666.666666666664</v>
      </c>
      <c r="O297" s="29">
        <v>0.19</v>
      </c>
      <c r="P297" s="28">
        <f t="shared" si="135"/>
        <v>11527</v>
      </c>
      <c r="Q297" s="30">
        <f t="shared" si="136"/>
        <v>72194</v>
      </c>
      <c r="R297" s="38">
        <v>198557.14285714284</v>
      </c>
      <c r="S297" s="13">
        <v>0.19</v>
      </c>
      <c r="T297" s="28">
        <f t="shared" si="137"/>
        <v>37726</v>
      </c>
      <c r="U297" s="30">
        <f t="shared" si="138"/>
        <v>236283</v>
      </c>
      <c r="V297" s="12">
        <v>140400.77569489332</v>
      </c>
      <c r="W297" s="13">
        <v>0.19</v>
      </c>
      <c r="X297" s="28">
        <f t="shared" si="139"/>
        <v>26676</v>
      </c>
      <c r="Y297" s="30">
        <f t="shared" si="128"/>
        <v>167077</v>
      </c>
      <c r="Z297" s="38">
        <v>82620</v>
      </c>
      <c r="AA297" s="13">
        <v>0.19</v>
      </c>
      <c r="AB297" s="28">
        <v>19380</v>
      </c>
      <c r="AC297" s="30">
        <f t="shared" si="140"/>
        <v>102000</v>
      </c>
      <c r="AD297" s="54">
        <f t="shared" si="153"/>
        <v>134323.60453925162</v>
      </c>
      <c r="AE297" s="54">
        <f t="shared" si="154"/>
        <v>90459.444078737608</v>
      </c>
      <c r="AF297" s="54">
        <f t="shared" si="155"/>
        <v>111510.38784744666</v>
      </c>
      <c r="AG297" s="54">
        <f t="shared" si="141"/>
        <v>48664.270726082956</v>
      </c>
      <c r="AH297" s="55">
        <f t="shared" si="156"/>
        <v>108003.6673169073</v>
      </c>
      <c r="AI297" s="54">
        <f t="shared" si="142"/>
        <v>48664</v>
      </c>
      <c r="AJ297" s="60">
        <v>0.19</v>
      </c>
      <c r="AK297" s="55">
        <f t="shared" si="143"/>
        <v>9246</v>
      </c>
      <c r="AL297" s="61">
        <f t="shared" si="144"/>
        <v>57910</v>
      </c>
    </row>
    <row r="298" spans="2:38">
      <c r="B298" s="11" t="s">
        <v>1179</v>
      </c>
      <c r="C298" s="11"/>
      <c r="D298" s="11" t="s">
        <v>1192</v>
      </c>
      <c r="E298" s="17" t="s">
        <v>878</v>
      </c>
      <c r="F298" s="12">
        <v>37815.126050420171</v>
      </c>
      <c r="G298" s="13" t="s">
        <v>1205</v>
      </c>
      <c r="H298" s="27">
        <v>7184.8739495798327</v>
      </c>
      <c r="I298" s="14">
        <f t="shared" si="127"/>
        <v>45000</v>
      </c>
      <c r="J298" s="28">
        <v>20672</v>
      </c>
      <c r="K298" s="29">
        <v>0.19</v>
      </c>
      <c r="L298" s="28">
        <f t="shared" si="133"/>
        <v>3928</v>
      </c>
      <c r="M298" s="30">
        <f t="shared" si="134"/>
        <v>24600</v>
      </c>
      <c r="N298" s="28">
        <v>16266.666666666666</v>
      </c>
      <c r="O298" s="29">
        <v>0.19</v>
      </c>
      <c r="P298" s="28">
        <f t="shared" si="135"/>
        <v>3091</v>
      </c>
      <c r="Q298" s="30">
        <f t="shared" si="136"/>
        <v>19358</v>
      </c>
      <c r="R298" s="38">
        <v>19285.714285714286</v>
      </c>
      <c r="S298" s="13">
        <v>0.19</v>
      </c>
      <c r="T298" s="28">
        <f t="shared" si="137"/>
        <v>3664</v>
      </c>
      <c r="U298" s="30">
        <f t="shared" si="138"/>
        <v>22950</v>
      </c>
      <c r="V298" s="12">
        <v>16548.157724628312</v>
      </c>
      <c r="W298" s="13">
        <v>0.19</v>
      </c>
      <c r="X298" s="28">
        <f t="shared" si="139"/>
        <v>3144</v>
      </c>
      <c r="Y298" s="30">
        <f t="shared" si="128"/>
        <v>19692</v>
      </c>
      <c r="Z298" s="38">
        <v>16402.5</v>
      </c>
      <c r="AA298" s="13">
        <v>0.19</v>
      </c>
      <c r="AB298" s="28">
        <v>3847.5</v>
      </c>
      <c r="AC298" s="30">
        <f t="shared" si="140"/>
        <v>20250</v>
      </c>
      <c r="AD298" s="54">
        <f t="shared" si="153"/>
        <v>21165.027454571577</v>
      </c>
      <c r="AE298" s="54">
        <f t="shared" si="154"/>
        <v>20131.385890987523</v>
      </c>
      <c r="AF298" s="54">
        <f t="shared" si="155"/>
        <v>17916.936005171301</v>
      </c>
      <c r="AG298" s="54">
        <f t="shared" si="141"/>
        <v>19383.456022351882</v>
      </c>
      <c r="AH298" s="55">
        <f t="shared" si="156"/>
        <v>8354.5409158897455</v>
      </c>
      <c r="AI298" s="54">
        <f t="shared" si="142"/>
        <v>19383</v>
      </c>
      <c r="AJ298" s="60">
        <v>0.19</v>
      </c>
      <c r="AK298" s="55">
        <f t="shared" si="143"/>
        <v>3683</v>
      </c>
      <c r="AL298" s="61">
        <f t="shared" si="144"/>
        <v>23066</v>
      </c>
    </row>
    <row r="299" spans="2:38">
      <c r="B299" s="11" t="s">
        <v>1180</v>
      </c>
      <c r="C299" s="11"/>
      <c r="D299" s="11" t="s">
        <v>1192</v>
      </c>
      <c r="E299" s="17" t="s">
        <v>879</v>
      </c>
      <c r="F299" s="12">
        <v>30252.100840336137</v>
      </c>
      <c r="G299" s="13" t="s">
        <v>1205</v>
      </c>
      <c r="H299" s="27">
        <v>5747.8991596638662</v>
      </c>
      <c r="I299" s="14">
        <f t="shared" si="127"/>
        <v>36000</v>
      </c>
      <c r="J299" s="28">
        <v>18319</v>
      </c>
      <c r="K299" s="29">
        <v>0.19</v>
      </c>
      <c r="L299" s="28">
        <f t="shared" si="133"/>
        <v>3481</v>
      </c>
      <c r="M299" s="30">
        <f t="shared" si="134"/>
        <v>21800</v>
      </c>
      <c r="N299" s="28">
        <v>10933.333333333334</v>
      </c>
      <c r="O299" s="29">
        <v>0.19</v>
      </c>
      <c r="P299" s="28">
        <f t="shared" si="135"/>
        <v>2077</v>
      </c>
      <c r="Q299" s="30">
        <f t="shared" si="136"/>
        <v>13010</v>
      </c>
      <c r="R299" s="38">
        <v>19285.714285714286</v>
      </c>
      <c r="S299" s="13">
        <v>0.19</v>
      </c>
      <c r="T299" s="28">
        <f t="shared" si="137"/>
        <v>3664</v>
      </c>
      <c r="U299" s="30">
        <f t="shared" si="138"/>
        <v>22950</v>
      </c>
      <c r="V299" s="12">
        <v>16095.669036845507</v>
      </c>
      <c r="W299" s="13">
        <v>0.19</v>
      </c>
      <c r="X299" s="28">
        <f t="shared" si="139"/>
        <v>3058</v>
      </c>
      <c r="Y299" s="30">
        <f t="shared" si="128"/>
        <v>19154</v>
      </c>
      <c r="Z299" s="38">
        <v>13243.5</v>
      </c>
      <c r="AA299" s="13">
        <v>0.19</v>
      </c>
      <c r="AB299" s="28">
        <v>3106.5</v>
      </c>
      <c r="AC299" s="30">
        <f t="shared" si="140"/>
        <v>16350</v>
      </c>
      <c r="AD299" s="54">
        <f t="shared" si="153"/>
        <v>18021.55291603821</v>
      </c>
      <c r="AE299" s="54">
        <f t="shared" si="154"/>
        <v>17089.377294992479</v>
      </c>
      <c r="AF299" s="54">
        <f t="shared" si="155"/>
        <v>17207.334518422755</v>
      </c>
      <c r="AG299" s="54">
        <f t="shared" si="141"/>
        <v>16277.975348552043</v>
      </c>
      <c r="AH299" s="55">
        <f t="shared" si="156"/>
        <v>6753.5850701997315</v>
      </c>
      <c r="AI299" s="54">
        <f t="shared" si="142"/>
        <v>16278</v>
      </c>
      <c r="AJ299" s="60">
        <v>0.19</v>
      </c>
      <c r="AK299" s="55">
        <f t="shared" si="143"/>
        <v>3093</v>
      </c>
      <c r="AL299" s="61">
        <f t="shared" si="144"/>
        <v>19371</v>
      </c>
    </row>
    <row r="300" spans="2:38">
      <c r="B300" s="11" t="s">
        <v>1181</v>
      </c>
      <c r="C300" s="11"/>
      <c r="D300" s="11" t="s">
        <v>1192</v>
      </c>
      <c r="E300" s="17" t="s">
        <v>880</v>
      </c>
      <c r="F300" s="12">
        <v>20168.067226890758</v>
      </c>
      <c r="G300" s="13" t="s">
        <v>1205</v>
      </c>
      <c r="H300" s="27">
        <v>3831.932773109244</v>
      </c>
      <c r="I300" s="14">
        <f t="shared" si="127"/>
        <v>24000</v>
      </c>
      <c r="J300" s="28">
        <v>41849</v>
      </c>
      <c r="K300" s="29">
        <v>0.19</v>
      </c>
      <c r="L300" s="28">
        <f t="shared" si="133"/>
        <v>7951</v>
      </c>
      <c r="M300" s="30">
        <f t="shared" si="134"/>
        <v>49800</v>
      </c>
      <c r="N300" s="28">
        <v>15333.333333333334</v>
      </c>
      <c r="O300" s="29">
        <v>0.19</v>
      </c>
      <c r="P300" s="28">
        <f t="shared" si="135"/>
        <v>2913</v>
      </c>
      <c r="Q300" s="30">
        <f t="shared" si="136"/>
        <v>18246</v>
      </c>
      <c r="R300" s="38">
        <v>35571.428571428572</v>
      </c>
      <c r="S300" s="13">
        <v>0.19</v>
      </c>
      <c r="T300" s="28">
        <f t="shared" si="137"/>
        <v>6759</v>
      </c>
      <c r="U300" s="30">
        <f t="shared" si="138"/>
        <v>42330</v>
      </c>
      <c r="V300" s="12">
        <v>32191.338073691015</v>
      </c>
      <c r="W300" s="13">
        <v>0.19</v>
      </c>
      <c r="X300" s="28">
        <f t="shared" si="139"/>
        <v>6116</v>
      </c>
      <c r="Y300" s="30">
        <f t="shared" si="128"/>
        <v>38307</v>
      </c>
      <c r="Z300" s="38">
        <v>24178.5</v>
      </c>
      <c r="AA300" s="13">
        <v>0.19</v>
      </c>
      <c r="AB300" s="28">
        <v>5671.5</v>
      </c>
      <c r="AC300" s="30">
        <f t="shared" si="140"/>
        <v>29850</v>
      </c>
      <c r="AD300" s="54">
        <f t="shared" si="153"/>
        <v>28215.277867557277</v>
      </c>
      <c r="AE300" s="54">
        <f t="shared" si="154"/>
        <v>26650.739980985814</v>
      </c>
      <c r="AF300" s="54">
        <f t="shared" si="155"/>
        <v>28184.919036845509</v>
      </c>
      <c r="AG300" s="54">
        <f t="shared" si="141"/>
        <v>25080.264819240438</v>
      </c>
      <c r="AH300" s="55">
        <f t="shared" si="156"/>
        <v>10027.941531098051</v>
      </c>
      <c r="AI300" s="54">
        <f t="shared" si="142"/>
        <v>25080</v>
      </c>
      <c r="AJ300" s="60">
        <v>0.19</v>
      </c>
      <c r="AK300" s="55">
        <f t="shared" si="143"/>
        <v>4765</v>
      </c>
      <c r="AL300" s="61">
        <f t="shared" si="144"/>
        <v>29845</v>
      </c>
    </row>
    <row r="301" spans="2:38">
      <c r="B301" s="11" t="s">
        <v>1182</v>
      </c>
      <c r="C301" s="11"/>
      <c r="D301" s="11" t="s">
        <v>1192</v>
      </c>
      <c r="E301" s="17" t="s">
        <v>881</v>
      </c>
      <c r="F301" s="12">
        <v>25210.084033613446</v>
      </c>
      <c r="G301" s="13" t="s">
        <v>1205</v>
      </c>
      <c r="H301" s="27">
        <v>4789.9159663865548</v>
      </c>
      <c r="I301" s="14">
        <f t="shared" si="127"/>
        <v>30000</v>
      </c>
      <c r="J301" s="28">
        <v>35126</v>
      </c>
      <c r="K301" s="29">
        <v>0.19</v>
      </c>
      <c r="L301" s="28">
        <f t="shared" si="133"/>
        <v>6674</v>
      </c>
      <c r="M301" s="30">
        <f t="shared" si="134"/>
        <v>41800</v>
      </c>
      <c r="N301" s="28">
        <v>17733.333333333332</v>
      </c>
      <c r="O301" s="29">
        <v>0.19</v>
      </c>
      <c r="P301" s="28">
        <f t="shared" si="135"/>
        <v>3369</v>
      </c>
      <c r="Q301" s="30">
        <f t="shared" si="136"/>
        <v>21102</v>
      </c>
      <c r="R301" s="38">
        <v>16012.857142857141</v>
      </c>
      <c r="S301" s="13">
        <v>0.19</v>
      </c>
      <c r="T301" s="28">
        <f t="shared" si="137"/>
        <v>3042</v>
      </c>
      <c r="U301" s="30">
        <f t="shared" si="138"/>
        <v>19055</v>
      </c>
      <c r="V301" s="12">
        <v>27020.038784744665</v>
      </c>
      <c r="W301" s="13">
        <v>0.19</v>
      </c>
      <c r="X301" s="28">
        <f t="shared" si="139"/>
        <v>5134</v>
      </c>
      <c r="Y301" s="30">
        <f t="shared" si="128"/>
        <v>32154</v>
      </c>
      <c r="Z301" s="38">
        <v>25393.5</v>
      </c>
      <c r="AA301" s="13">
        <v>0.19</v>
      </c>
      <c r="AB301" s="28">
        <v>5956.5</v>
      </c>
      <c r="AC301" s="30">
        <f t="shared" si="140"/>
        <v>31350</v>
      </c>
      <c r="AD301" s="54">
        <f t="shared" si="153"/>
        <v>24415.968882424768</v>
      </c>
      <c r="AE301" s="54">
        <f t="shared" si="154"/>
        <v>23594.554856321756</v>
      </c>
      <c r="AF301" s="54">
        <f t="shared" si="155"/>
        <v>25301.792016806721</v>
      </c>
      <c r="AG301" s="54">
        <f t="shared" si="141"/>
        <v>22781.972993060619</v>
      </c>
      <c r="AH301" s="55">
        <f t="shared" si="156"/>
        <v>6904.2311280027816</v>
      </c>
      <c r="AI301" s="54">
        <f t="shared" si="142"/>
        <v>22782</v>
      </c>
      <c r="AJ301" s="60">
        <v>0.19</v>
      </c>
      <c r="AK301" s="55">
        <f t="shared" si="143"/>
        <v>4329</v>
      </c>
      <c r="AL301" s="61">
        <f t="shared" si="144"/>
        <v>27111</v>
      </c>
    </row>
    <row r="302" spans="2:38">
      <c r="B302" s="11" t="s">
        <v>1183</v>
      </c>
      <c r="C302" s="11"/>
      <c r="D302" s="11" t="s">
        <v>1192</v>
      </c>
      <c r="E302" s="17" t="s">
        <v>882</v>
      </c>
      <c r="F302" s="12">
        <v>12605.042016806723</v>
      </c>
      <c r="G302" s="13" t="s">
        <v>1205</v>
      </c>
      <c r="H302" s="27">
        <v>2394.9579831932774</v>
      </c>
      <c r="I302" s="14">
        <f t="shared" si="127"/>
        <v>15000</v>
      </c>
      <c r="J302" s="28">
        <v>16639</v>
      </c>
      <c r="K302" s="29">
        <v>0.19</v>
      </c>
      <c r="L302" s="28">
        <f t="shared" si="133"/>
        <v>3161</v>
      </c>
      <c r="M302" s="30">
        <f t="shared" si="134"/>
        <v>19800</v>
      </c>
      <c r="N302" s="28">
        <v>9600</v>
      </c>
      <c r="O302" s="29">
        <v>0.19</v>
      </c>
      <c r="P302" s="28">
        <f t="shared" si="135"/>
        <v>1824</v>
      </c>
      <c r="Q302" s="30">
        <f t="shared" si="136"/>
        <v>11424</v>
      </c>
      <c r="R302" s="38">
        <v>8857.1428571428569</v>
      </c>
      <c r="S302" s="13">
        <v>0.19</v>
      </c>
      <c r="T302" s="28">
        <f t="shared" si="137"/>
        <v>1683</v>
      </c>
      <c r="U302" s="30">
        <f t="shared" si="138"/>
        <v>10540</v>
      </c>
      <c r="V302" s="12">
        <v>11506.140917905623</v>
      </c>
      <c r="W302" s="13">
        <v>0.19</v>
      </c>
      <c r="X302" s="28">
        <f t="shared" si="139"/>
        <v>2186</v>
      </c>
      <c r="Y302" s="30">
        <f t="shared" si="128"/>
        <v>13692</v>
      </c>
      <c r="Z302" s="38">
        <v>10813.5</v>
      </c>
      <c r="AA302" s="13">
        <v>0.19</v>
      </c>
      <c r="AB302" s="28">
        <v>2536.5</v>
      </c>
      <c r="AC302" s="30">
        <f t="shared" si="140"/>
        <v>13350</v>
      </c>
      <c r="AD302" s="54">
        <f t="shared" si="153"/>
        <v>11670.137631975866</v>
      </c>
      <c r="AE302" s="54">
        <f t="shared" si="154"/>
        <v>11420.59495894789</v>
      </c>
      <c r="AF302" s="54">
        <f t="shared" si="155"/>
        <v>11159.82045895281</v>
      </c>
      <c r="AG302" s="54">
        <f t="shared" si="141"/>
        <v>11196.325512657944</v>
      </c>
      <c r="AH302" s="55">
        <f t="shared" si="156"/>
        <v>2775.7079030202763</v>
      </c>
      <c r="AI302" s="54">
        <f t="shared" si="142"/>
        <v>11196</v>
      </c>
      <c r="AJ302" s="60">
        <v>0.19</v>
      </c>
      <c r="AK302" s="55">
        <f t="shared" si="143"/>
        <v>2127</v>
      </c>
      <c r="AL302" s="61">
        <f t="shared" si="144"/>
        <v>13323</v>
      </c>
    </row>
    <row r="303" spans="2:38">
      <c r="B303" s="11" t="s">
        <v>1184</v>
      </c>
      <c r="C303" s="11"/>
      <c r="D303" s="11" t="s">
        <v>1192</v>
      </c>
      <c r="E303" s="17" t="s">
        <v>883</v>
      </c>
      <c r="F303" s="12">
        <v>50420.168067226892</v>
      </c>
      <c r="G303" s="13" t="s">
        <v>1205</v>
      </c>
      <c r="H303" s="27">
        <v>9579.8319327731097</v>
      </c>
      <c r="I303" s="14">
        <f t="shared" si="127"/>
        <v>60000</v>
      </c>
      <c r="J303" s="28">
        <v>23361</v>
      </c>
      <c r="K303" s="29">
        <v>0.19</v>
      </c>
      <c r="L303" s="28">
        <f t="shared" si="133"/>
        <v>4439</v>
      </c>
      <c r="M303" s="30">
        <f t="shared" si="134"/>
        <v>27800</v>
      </c>
      <c r="N303" s="28">
        <v>16266.666666666666</v>
      </c>
      <c r="O303" s="29">
        <v>0.19</v>
      </c>
      <c r="P303" s="28">
        <f t="shared" si="135"/>
        <v>3091</v>
      </c>
      <c r="Q303" s="30">
        <f t="shared" si="136"/>
        <v>19358</v>
      </c>
      <c r="R303" s="38">
        <v>50000</v>
      </c>
      <c r="S303" s="13">
        <v>0.19</v>
      </c>
      <c r="T303" s="28">
        <f t="shared" si="137"/>
        <v>9500</v>
      </c>
      <c r="U303" s="30">
        <f t="shared" si="138"/>
        <v>59500</v>
      </c>
      <c r="V303" s="12">
        <v>69683.257918552044</v>
      </c>
      <c r="W303" s="13">
        <v>0.19</v>
      </c>
      <c r="X303" s="28">
        <f t="shared" si="139"/>
        <v>13240</v>
      </c>
      <c r="Y303" s="30">
        <f t="shared" si="128"/>
        <v>82923</v>
      </c>
      <c r="Z303" s="38">
        <v>65488.5</v>
      </c>
      <c r="AA303" s="13">
        <v>0.19</v>
      </c>
      <c r="AB303" s="28">
        <v>15361.5</v>
      </c>
      <c r="AC303" s="30">
        <f t="shared" si="140"/>
        <v>80850</v>
      </c>
      <c r="AD303" s="54">
        <f t="shared" si="153"/>
        <v>45869.932108740933</v>
      </c>
      <c r="AE303" s="54">
        <f t="shared" si="154"/>
        <v>40436.754999878896</v>
      </c>
      <c r="AF303" s="54">
        <f t="shared" si="155"/>
        <v>50210.084033613442</v>
      </c>
      <c r="AG303" s="54">
        <f t="shared" si="141"/>
        <v>34535.229190698701</v>
      </c>
      <c r="AH303" s="55">
        <f t="shared" si="156"/>
        <v>21784.077441114106</v>
      </c>
      <c r="AI303" s="54">
        <f t="shared" si="142"/>
        <v>34535</v>
      </c>
      <c r="AJ303" s="60">
        <v>0.19</v>
      </c>
      <c r="AK303" s="55">
        <f t="shared" si="143"/>
        <v>6562</v>
      </c>
      <c r="AL303" s="61">
        <f t="shared" si="144"/>
        <v>41097</v>
      </c>
    </row>
    <row r="304" spans="2:38">
      <c r="B304" s="11" t="s">
        <v>1185</v>
      </c>
      <c r="C304" s="11"/>
      <c r="D304" s="11" t="s">
        <v>1192</v>
      </c>
      <c r="E304" s="17" t="s">
        <v>884</v>
      </c>
      <c r="F304" s="12">
        <v>10084.033613445379</v>
      </c>
      <c r="G304" s="13" t="s">
        <v>1205</v>
      </c>
      <c r="H304" s="27">
        <v>1915.966386554622</v>
      </c>
      <c r="I304" s="14">
        <f t="shared" si="127"/>
        <v>12000</v>
      </c>
      <c r="J304" s="28">
        <v>18319</v>
      </c>
      <c r="K304" s="29">
        <v>0.19</v>
      </c>
      <c r="L304" s="28">
        <f t="shared" si="133"/>
        <v>3481</v>
      </c>
      <c r="M304" s="30">
        <f t="shared" si="134"/>
        <v>21800</v>
      </c>
      <c r="N304" s="28">
        <v>6800</v>
      </c>
      <c r="O304" s="29">
        <v>0.19</v>
      </c>
      <c r="P304" s="28">
        <f t="shared" si="135"/>
        <v>1292</v>
      </c>
      <c r="Q304" s="30">
        <f t="shared" si="136"/>
        <v>8092</v>
      </c>
      <c r="R304" s="38">
        <v>10000</v>
      </c>
      <c r="S304" s="13">
        <v>0.19</v>
      </c>
      <c r="T304" s="28">
        <f t="shared" si="137"/>
        <v>1900</v>
      </c>
      <c r="U304" s="30">
        <f t="shared" si="138"/>
        <v>11900</v>
      </c>
      <c r="V304" s="12">
        <v>9049.7737556561096</v>
      </c>
      <c r="W304" s="13">
        <v>0.19</v>
      </c>
      <c r="X304" s="28">
        <f t="shared" si="139"/>
        <v>1719</v>
      </c>
      <c r="Y304" s="30">
        <f t="shared" si="128"/>
        <v>10769</v>
      </c>
      <c r="Z304" s="38">
        <v>8505</v>
      </c>
      <c r="AA304" s="13">
        <v>0.19</v>
      </c>
      <c r="AB304" s="28">
        <v>1995</v>
      </c>
      <c r="AC304" s="30">
        <f t="shared" si="140"/>
        <v>10500</v>
      </c>
      <c r="AD304" s="54">
        <f t="shared" si="153"/>
        <v>10459.634561516914</v>
      </c>
      <c r="AE304" s="54">
        <f t="shared" si="154"/>
        <v>9943.9630068403403</v>
      </c>
      <c r="AF304" s="54">
        <f t="shared" si="155"/>
        <v>9524.8868778280557</v>
      </c>
      <c r="AG304" s="54">
        <f t="shared" si="141"/>
        <v>9540.59615592521</v>
      </c>
      <c r="AH304" s="55">
        <f t="shared" si="156"/>
        <v>4032.9441846567515</v>
      </c>
      <c r="AI304" s="54">
        <f t="shared" si="142"/>
        <v>9541</v>
      </c>
      <c r="AJ304" s="60">
        <v>0.19</v>
      </c>
      <c r="AK304" s="55">
        <f t="shared" si="143"/>
        <v>1813</v>
      </c>
      <c r="AL304" s="61">
        <f t="shared" si="144"/>
        <v>11354</v>
      </c>
    </row>
    <row r="305" spans="1:39">
      <c r="B305" s="11" t="s">
        <v>1186</v>
      </c>
      <c r="C305" s="11"/>
      <c r="D305" s="11" t="s">
        <v>1192</v>
      </c>
      <c r="E305" s="17" t="s">
        <v>885</v>
      </c>
      <c r="F305" s="12">
        <v>15126.050420168069</v>
      </c>
      <c r="G305" s="13" t="s">
        <v>1205</v>
      </c>
      <c r="H305" s="27">
        <v>2873.9495798319331</v>
      </c>
      <c r="I305" s="14">
        <f t="shared" si="127"/>
        <v>18000</v>
      </c>
      <c r="J305" s="28">
        <v>28403</v>
      </c>
      <c r="K305" s="29">
        <v>0.19</v>
      </c>
      <c r="L305" s="28">
        <f t="shared" si="133"/>
        <v>5397</v>
      </c>
      <c r="M305" s="30">
        <f t="shared" si="134"/>
        <v>33800</v>
      </c>
      <c r="N305" s="28">
        <v>26533.333333333332</v>
      </c>
      <c r="O305" s="29">
        <v>0.19</v>
      </c>
      <c r="P305" s="28">
        <f t="shared" si="135"/>
        <v>5041</v>
      </c>
      <c r="Q305" s="30">
        <f t="shared" si="136"/>
        <v>31574</v>
      </c>
      <c r="R305" s="38">
        <v>57142.857142857145</v>
      </c>
      <c r="S305" s="13">
        <v>0.19</v>
      </c>
      <c r="T305" s="28">
        <f t="shared" si="137"/>
        <v>10857</v>
      </c>
      <c r="U305" s="30">
        <f t="shared" si="138"/>
        <v>68000</v>
      </c>
      <c r="V305" s="12">
        <v>44214.608920491279</v>
      </c>
      <c r="W305" s="13">
        <v>0.19</v>
      </c>
      <c r="X305" s="28">
        <f t="shared" si="139"/>
        <v>8401</v>
      </c>
      <c r="Y305" s="30">
        <f t="shared" si="128"/>
        <v>52616</v>
      </c>
      <c r="Z305" s="38">
        <v>134743.5</v>
      </c>
      <c r="AA305" s="13">
        <v>0.19</v>
      </c>
      <c r="AB305" s="28">
        <v>31606.5</v>
      </c>
      <c r="AC305" s="30">
        <f t="shared" si="140"/>
        <v>166350</v>
      </c>
      <c r="AD305" s="54">
        <f t="shared" si="153"/>
        <v>51027.22496947497</v>
      </c>
      <c r="AE305" s="54">
        <f t="shared" si="154"/>
        <v>39641.753407245662</v>
      </c>
      <c r="AF305" s="54">
        <f t="shared" si="155"/>
        <v>36308.804460245636</v>
      </c>
      <c r="AG305" s="54">
        <f t="shared" si="141"/>
        <v>32163.722928833246</v>
      </c>
      <c r="AH305" s="55">
        <f t="shared" si="156"/>
        <v>43572.76217149826</v>
      </c>
      <c r="AI305" s="54">
        <f t="shared" si="142"/>
        <v>32164</v>
      </c>
      <c r="AJ305" s="60">
        <v>0.19</v>
      </c>
      <c r="AK305" s="55">
        <f t="shared" si="143"/>
        <v>6111</v>
      </c>
      <c r="AL305" s="61">
        <f t="shared" si="144"/>
        <v>38275</v>
      </c>
    </row>
    <row r="306" spans="1:39">
      <c r="B306" s="11" t="s">
        <v>1187</v>
      </c>
      <c r="C306" s="11"/>
      <c r="D306" s="11" t="s">
        <v>1192</v>
      </c>
      <c r="E306" s="17" t="s">
        <v>886</v>
      </c>
      <c r="F306" s="12">
        <v>37815.126050420171</v>
      </c>
      <c r="G306" s="13" t="s">
        <v>1205</v>
      </c>
      <c r="H306" s="27">
        <v>7184.8739495798327</v>
      </c>
      <c r="I306" s="14">
        <f t="shared" si="127"/>
        <v>45000</v>
      </c>
      <c r="J306" s="28">
        <v>16639</v>
      </c>
      <c r="K306" s="29">
        <v>0.19</v>
      </c>
      <c r="L306" s="28">
        <f t="shared" si="133"/>
        <v>3161</v>
      </c>
      <c r="M306" s="30">
        <f t="shared" si="134"/>
        <v>19800</v>
      </c>
      <c r="N306" s="28">
        <v>10133.333333333334</v>
      </c>
      <c r="O306" s="29">
        <v>0.19</v>
      </c>
      <c r="P306" s="28">
        <f t="shared" si="135"/>
        <v>1925</v>
      </c>
      <c r="Q306" s="30">
        <f t="shared" si="136"/>
        <v>12058</v>
      </c>
      <c r="R306" s="38">
        <v>8571.4285714285725</v>
      </c>
      <c r="S306" s="13">
        <v>0.19</v>
      </c>
      <c r="T306" s="28">
        <f t="shared" si="137"/>
        <v>1629</v>
      </c>
      <c r="U306" s="30">
        <f t="shared" si="138"/>
        <v>10200</v>
      </c>
      <c r="V306" s="12">
        <v>12798.965740142212</v>
      </c>
      <c r="W306" s="13">
        <v>0.19</v>
      </c>
      <c r="X306" s="28">
        <f t="shared" si="139"/>
        <v>2432</v>
      </c>
      <c r="Y306" s="30">
        <f t="shared" si="128"/>
        <v>15231</v>
      </c>
      <c r="Z306" s="38">
        <v>10935</v>
      </c>
      <c r="AA306" s="13">
        <v>0.19</v>
      </c>
      <c r="AB306" s="28">
        <v>2565</v>
      </c>
      <c r="AC306" s="30">
        <f t="shared" si="140"/>
        <v>13500</v>
      </c>
      <c r="AD306" s="54">
        <f t="shared" si="153"/>
        <v>16148.808949220715</v>
      </c>
      <c r="AE306" s="54">
        <f t="shared" si="154"/>
        <v>14036.710068563378</v>
      </c>
      <c r="AF306" s="54">
        <f t="shared" si="155"/>
        <v>11866.982870071106</v>
      </c>
      <c r="AG306" s="54">
        <f t="shared" si="141"/>
        <v>12725.995801562629</v>
      </c>
      <c r="AH306" s="55">
        <f t="shared" si="156"/>
        <v>10969.75366683738</v>
      </c>
      <c r="AI306" s="54">
        <f t="shared" si="142"/>
        <v>12726</v>
      </c>
      <c r="AJ306" s="60">
        <v>0.19</v>
      </c>
      <c r="AK306" s="55">
        <f t="shared" si="143"/>
        <v>2418</v>
      </c>
      <c r="AL306" s="61">
        <f t="shared" si="144"/>
        <v>15144</v>
      </c>
    </row>
    <row r="307" spans="1:39">
      <c r="B307" s="11" t="s">
        <v>1188</v>
      </c>
      <c r="C307" s="11"/>
      <c r="D307" s="11" t="s">
        <v>1192</v>
      </c>
      <c r="E307" s="17" t="s">
        <v>887</v>
      </c>
      <c r="F307" s="12">
        <v>75630.252100840342</v>
      </c>
      <c r="G307" s="13" t="s">
        <v>1205</v>
      </c>
      <c r="H307" s="27">
        <v>14369.747899159665</v>
      </c>
      <c r="I307" s="14">
        <f t="shared" si="127"/>
        <v>90000</v>
      </c>
      <c r="J307" s="28">
        <v>67059</v>
      </c>
      <c r="K307" s="29">
        <v>0.19</v>
      </c>
      <c r="L307" s="28">
        <f t="shared" si="133"/>
        <v>12741</v>
      </c>
      <c r="M307" s="30">
        <f t="shared" si="134"/>
        <v>79800</v>
      </c>
      <c r="N307" s="28">
        <v>35466.666666666664</v>
      </c>
      <c r="O307" s="29">
        <v>0.19</v>
      </c>
      <c r="P307" s="28">
        <f t="shared" si="135"/>
        <v>6739</v>
      </c>
      <c r="Q307" s="30">
        <f t="shared" si="136"/>
        <v>42206</v>
      </c>
      <c r="R307" s="38">
        <v>78571.42857142858</v>
      </c>
      <c r="S307" s="13">
        <v>0.19</v>
      </c>
      <c r="T307" s="28">
        <f t="shared" si="137"/>
        <v>14929</v>
      </c>
      <c r="U307" s="30">
        <f t="shared" si="138"/>
        <v>93500</v>
      </c>
      <c r="V307" s="12">
        <v>51583.710407239822</v>
      </c>
      <c r="W307" s="13">
        <v>0.19</v>
      </c>
      <c r="X307" s="28">
        <f t="shared" si="139"/>
        <v>9801</v>
      </c>
      <c r="Y307" s="30">
        <f t="shared" si="128"/>
        <v>61385</v>
      </c>
      <c r="Z307" s="38">
        <v>48478.5</v>
      </c>
      <c r="AA307" s="13">
        <v>0.19</v>
      </c>
      <c r="AB307" s="28">
        <v>11371.5</v>
      </c>
      <c r="AC307" s="30">
        <f t="shared" si="140"/>
        <v>59850</v>
      </c>
      <c r="AD307" s="54">
        <f t="shared" si="153"/>
        <v>59464.926291029231</v>
      </c>
      <c r="AE307" s="54">
        <f t="shared" si="154"/>
        <v>57286.184732930094</v>
      </c>
      <c r="AF307" s="54">
        <f t="shared" si="155"/>
        <v>59321.355203619911</v>
      </c>
      <c r="AG307" s="54">
        <f t="shared" si="141"/>
        <v>55010.094315448194</v>
      </c>
      <c r="AH307" s="55">
        <f t="shared" si="156"/>
        <v>16986.922822447599</v>
      </c>
      <c r="AI307" s="54">
        <f t="shared" si="142"/>
        <v>55010</v>
      </c>
      <c r="AJ307" s="60">
        <v>0.19</v>
      </c>
      <c r="AK307" s="55">
        <f t="shared" si="143"/>
        <v>10452</v>
      </c>
      <c r="AL307" s="61">
        <f t="shared" si="144"/>
        <v>65462</v>
      </c>
    </row>
    <row r="308" spans="1:39">
      <c r="B308" s="11" t="s">
        <v>1189</v>
      </c>
      <c r="C308" s="11"/>
      <c r="D308" s="11" t="s">
        <v>1192</v>
      </c>
      <c r="E308" s="17" t="s">
        <v>888</v>
      </c>
      <c r="F308" s="12">
        <v>63025.210084033613</v>
      </c>
      <c r="G308" s="13" t="s">
        <v>1205</v>
      </c>
      <c r="H308" s="27">
        <v>11974.789915966387</v>
      </c>
      <c r="I308" s="14">
        <f t="shared" si="127"/>
        <v>75000</v>
      </c>
      <c r="J308" s="28">
        <v>15966</v>
      </c>
      <c r="K308" s="29">
        <v>0.19</v>
      </c>
      <c r="L308" s="28">
        <f t="shared" si="133"/>
        <v>3034</v>
      </c>
      <c r="M308" s="30">
        <f t="shared" si="134"/>
        <v>19000</v>
      </c>
      <c r="N308" s="28">
        <v>10133.333333333334</v>
      </c>
      <c r="O308" s="29">
        <v>0.19</v>
      </c>
      <c r="P308" s="28">
        <f t="shared" si="135"/>
        <v>1925</v>
      </c>
      <c r="Q308" s="30">
        <f t="shared" si="136"/>
        <v>12058</v>
      </c>
      <c r="R308" s="38">
        <v>135714.28571428571</v>
      </c>
      <c r="S308" s="13">
        <v>0.19</v>
      </c>
      <c r="T308" s="28">
        <f t="shared" si="137"/>
        <v>25786</v>
      </c>
      <c r="U308" s="30">
        <f t="shared" si="138"/>
        <v>161500</v>
      </c>
      <c r="V308" s="12">
        <v>32967.032967032967</v>
      </c>
      <c r="W308" s="13">
        <v>0.19</v>
      </c>
      <c r="X308" s="28">
        <f t="shared" si="139"/>
        <v>6264</v>
      </c>
      <c r="Y308" s="30">
        <f t="shared" si="128"/>
        <v>39231</v>
      </c>
      <c r="Z308" s="38">
        <v>11542.5</v>
      </c>
      <c r="AA308" s="13">
        <v>0.19</v>
      </c>
      <c r="AB308" s="28">
        <v>2707.5</v>
      </c>
      <c r="AC308" s="30">
        <f t="shared" si="140"/>
        <v>14250</v>
      </c>
      <c r="AD308" s="54">
        <f t="shared" si="153"/>
        <v>44891.393683114271</v>
      </c>
      <c r="AE308" s="54">
        <f t="shared" si="154"/>
        <v>28416.985856200703</v>
      </c>
      <c r="AF308" s="54">
        <f t="shared" si="155"/>
        <v>24466.516483516483</v>
      </c>
      <c r="AG308" s="54">
        <f t="shared" si="141"/>
        <v>19899.040833163624</v>
      </c>
      <c r="AH308" s="55">
        <f t="shared" si="156"/>
        <v>48737.610244133051</v>
      </c>
      <c r="AI308" s="54">
        <f t="shared" si="142"/>
        <v>19899</v>
      </c>
      <c r="AJ308" s="60">
        <v>0.19</v>
      </c>
      <c r="AK308" s="55">
        <f t="shared" si="143"/>
        <v>3781</v>
      </c>
      <c r="AL308" s="61">
        <f t="shared" si="144"/>
        <v>23680</v>
      </c>
    </row>
    <row r="309" spans="1:39">
      <c r="B309" s="11" t="s">
        <v>1190</v>
      </c>
      <c r="C309" s="11"/>
      <c r="D309" s="11" t="s">
        <v>1192</v>
      </c>
      <c r="E309" s="17" t="s">
        <v>889</v>
      </c>
      <c r="F309" s="12">
        <v>126050.42016806723</v>
      </c>
      <c r="G309" s="13" t="s">
        <v>1205</v>
      </c>
      <c r="H309" s="27">
        <v>23949.579831932773</v>
      </c>
      <c r="I309" s="14">
        <f t="shared" si="127"/>
        <v>150000</v>
      </c>
      <c r="J309" s="28">
        <v>147395</v>
      </c>
      <c r="K309" s="29">
        <v>0.19</v>
      </c>
      <c r="L309" s="28">
        <f t="shared" si="133"/>
        <v>28005</v>
      </c>
      <c r="M309" s="30">
        <f t="shared" si="134"/>
        <v>175400</v>
      </c>
      <c r="N309" s="28">
        <v>81600</v>
      </c>
      <c r="O309" s="29">
        <v>0.19</v>
      </c>
      <c r="P309" s="28">
        <f t="shared" si="135"/>
        <v>15504</v>
      </c>
      <c r="Q309" s="30">
        <f t="shared" si="136"/>
        <v>97104</v>
      </c>
      <c r="R309" s="38">
        <v>125285.71428571429</v>
      </c>
      <c r="S309" s="13">
        <v>0.19</v>
      </c>
      <c r="T309" s="28">
        <f t="shared" si="137"/>
        <v>23804</v>
      </c>
      <c r="U309" s="30">
        <f t="shared" si="138"/>
        <v>149090</v>
      </c>
      <c r="V309" s="12">
        <v>113380.73691014867</v>
      </c>
      <c r="W309" s="13">
        <v>0.19</v>
      </c>
      <c r="X309" s="28">
        <f t="shared" si="139"/>
        <v>21542</v>
      </c>
      <c r="Y309" s="30">
        <f t="shared" si="128"/>
        <v>134923</v>
      </c>
      <c r="Z309" s="38">
        <v>106555.5</v>
      </c>
      <c r="AA309" s="13">
        <v>0.19</v>
      </c>
      <c r="AB309" s="28">
        <v>24994.5</v>
      </c>
      <c r="AC309" s="30">
        <f t="shared" si="140"/>
        <v>131550</v>
      </c>
      <c r="AD309" s="54">
        <f t="shared" si="153"/>
        <v>116711.22856065503</v>
      </c>
      <c r="AE309" s="54">
        <f t="shared" si="154"/>
        <v>114847.70416846515</v>
      </c>
      <c r="AF309" s="54">
        <f t="shared" si="155"/>
        <v>119333.22559793148</v>
      </c>
      <c r="AG309" s="54">
        <f t="shared" si="141"/>
        <v>112868.72165446242</v>
      </c>
      <c r="AH309" s="55">
        <f t="shared" si="156"/>
        <v>22132.625254775008</v>
      </c>
      <c r="AI309" s="54">
        <f t="shared" si="142"/>
        <v>112869</v>
      </c>
      <c r="AJ309" s="60">
        <v>0.19</v>
      </c>
      <c r="AK309" s="55">
        <f t="shared" si="143"/>
        <v>21445</v>
      </c>
      <c r="AL309" s="61">
        <f t="shared" si="144"/>
        <v>134314</v>
      </c>
    </row>
    <row r="310" spans="1:39" s="6" customFormat="1" ht="57.6">
      <c r="A310" s="6" t="s">
        <v>1221</v>
      </c>
      <c r="B310" s="11" t="s">
        <v>88</v>
      </c>
      <c r="C310" s="11" t="s">
        <v>1221</v>
      </c>
      <c r="D310" s="18" t="s">
        <v>1193</v>
      </c>
      <c r="E310" s="19" t="s">
        <v>89</v>
      </c>
      <c r="F310" s="12">
        <f>VLOOKUP(C310,'Región 5'!$B$6:$N$1720,13,FALSE)</f>
        <v>57304.908944532486</v>
      </c>
      <c r="G310" s="13">
        <v>0.19</v>
      </c>
      <c r="H310" s="27">
        <f t="shared" ref="H310:H373" si="157">F310*G310</f>
        <v>10887.932699461173</v>
      </c>
      <c r="I310" s="14">
        <f t="shared" ref="I310:I373" si="158">ROUND(F310+H310,)</f>
        <v>68193</v>
      </c>
      <c r="J310" s="28">
        <f>VLOOKUP(C310,'Región 5'!$B$6:$N$1720,7,FALSE)</f>
        <v>64942.952173639678</v>
      </c>
      <c r="K310" s="29">
        <v>0.19</v>
      </c>
      <c r="L310" s="28">
        <f t="shared" si="133"/>
        <v>12339</v>
      </c>
      <c r="M310" s="30">
        <f t="shared" si="134"/>
        <v>77282</v>
      </c>
      <c r="N310" s="28">
        <f>VLOOKUP(C310,'Región 5'!$B$6:$N$1720,11,FALSE)</f>
        <v>60105.524795205121</v>
      </c>
      <c r="O310" s="29">
        <v>0.19</v>
      </c>
      <c r="P310" s="28">
        <f t="shared" si="135"/>
        <v>11420</v>
      </c>
      <c r="Q310" s="30">
        <f t="shared" si="136"/>
        <v>71526</v>
      </c>
      <c r="R310" s="38">
        <f>VLOOKUP(C310,'Región 5'!$B$6:$N$1720,10,FALSE)</f>
        <v>58523.568534099642</v>
      </c>
      <c r="S310" s="13">
        <v>0.19</v>
      </c>
      <c r="T310" s="28">
        <f t="shared" si="137"/>
        <v>11119</v>
      </c>
      <c r="U310" s="30">
        <f t="shared" si="138"/>
        <v>69643</v>
      </c>
      <c r="V310" s="12">
        <f>VLOOKUP(C310,'Región 5'!$B$6:$N$1720,9,FALSE)</f>
        <v>49256.02516249472</v>
      </c>
      <c r="W310" s="13">
        <v>0.19</v>
      </c>
      <c r="X310" s="28">
        <f t="shared" si="139"/>
        <v>9359</v>
      </c>
      <c r="Y310" s="30">
        <f t="shared" si="128"/>
        <v>58615</v>
      </c>
      <c r="Z310" s="38">
        <f>VLOOKUP(C310,'Región 5'!$B$6:$N$1720,5,FALSE)</f>
        <v>42092.799258664447</v>
      </c>
      <c r="AA310" s="13">
        <v>0.19</v>
      </c>
      <c r="AB310" s="28">
        <v>13936.5</v>
      </c>
      <c r="AC310" s="30">
        <f t="shared" si="140"/>
        <v>56029</v>
      </c>
      <c r="AD310" s="54">
        <f t="shared" si="153"/>
        <v>55370.963144772686</v>
      </c>
      <c r="AE310" s="54">
        <f t="shared" si="154"/>
        <v>54820.042713787567</v>
      </c>
      <c r="AF310" s="54">
        <f t="shared" si="155"/>
        <v>57914.238739316061</v>
      </c>
      <c r="AG310" s="54">
        <f>HARMEAN(Z310,V310,R310,N310,J310,F310)</f>
        <v>54233.710463898678</v>
      </c>
      <c r="AH310" s="55">
        <f t="shared" si="156"/>
        <v>8263.4159740530322</v>
      </c>
      <c r="AI310" s="54">
        <f>MIN(Z310,V310,R310,N310,J310,F310)</f>
        <v>42092.799258664447</v>
      </c>
      <c r="AJ310" s="60">
        <v>0.19</v>
      </c>
      <c r="AK310" s="55">
        <f t="shared" ref="AK310" si="159">ROUND(AI310*AJ310,)</f>
        <v>7998</v>
      </c>
      <c r="AL310" s="61">
        <f t="shared" ref="AL310" si="160">AK310+AI310</f>
        <v>50090.799258664447</v>
      </c>
      <c r="AM310" s="62" t="s">
        <v>4668</v>
      </c>
    </row>
    <row r="311" spans="1:39" s="6" customFormat="1" ht="57.6">
      <c r="A311" s="6" t="s">
        <v>4659</v>
      </c>
      <c r="B311" s="11" t="s">
        <v>90</v>
      </c>
      <c r="C311" s="11" t="s">
        <v>1224</v>
      </c>
      <c r="D311" s="18" t="s">
        <v>1193</v>
      </c>
      <c r="E311" s="19" t="s">
        <v>91</v>
      </c>
      <c r="F311" s="12">
        <f>VLOOKUP(C311,'Región 5'!$B$6:$N$1720,13,FALSE)</f>
        <v>28580.643809428482</v>
      </c>
      <c r="G311" s="13">
        <v>0.19</v>
      </c>
      <c r="H311" s="27">
        <f t="shared" si="157"/>
        <v>5430.3223237914117</v>
      </c>
      <c r="I311" s="14">
        <f t="shared" si="158"/>
        <v>34011</v>
      </c>
      <c r="J311" s="28">
        <f>VLOOKUP(C311,'Región 5'!$B$6:$N$1720,7,FALSE)</f>
        <v>47009.871190428152</v>
      </c>
      <c r="K311" s="29">
        <v>0.19</v>
      </c>
      <c r="L311" s="28">
        <f t="shared" si="133"/>
        <v>8932</v>
      </c>
      <c r="M311" s="30">
        <f t="shared" si="134"/>
        <v>55942</v>
      </c>
      <c r="N311" s="28">
        <f>VLOOKUP(C311,'Región 5'!$B$6:$N$1720,11,FALSE)</f>
        <v>43506.816492360704</v>
      </c>
      <c r="O311" s="29">
        <v>0.19</v>
      </c>
      <c r="P311" s="28">
        <f t="shared" si="135"/>
        <v>8266</v>
      </c>
      <c r="Q311" s="30">
        <f t="shared" si="136"/>
        <v>51773</v>
      </c>
      <c r="R311" s="38">
        <f>VLOOKUP(C311,'Región 5'!$B$6:$N$1720,10,FALSE)</f>
        <v>63634.829554660828</v>
      </c>
      <c r="S311" s="13">
        <v>0.19</v>
      </c>
      <c r="T311" s="28">
        <f t="shared" si="137"/>
        <v>12091</v>
      </c>
      <c r="U311" s="30">
        <f t="shared" si="138"/>
        <v>75726</v>
      </c>
      <c r="V311" s="12">
        <f>VLOOKUP(C311,'Región 5'!$B$6:$N$1720,9,FALSE)</f>
        <v>35726.347911526333</v>
      </c>
      <c r="W311" s="13">
        <v>0.19</v>
      </c>
      <c r="X311" s="28">
        <f t="shared" si="139"/>
        <v>6788</v>
      </c>
      <c r="Y311" s="30">
        <f t="shared" si="128"/>
        <v>42514</v>
      </c>
      <c r="Z311" s="38">
        <f>VLOOKUP(C311,'Región 5'!$B$6:$N$1720,5,FALSE)</f>
        <v>9361.4991372134409</v>
      </c>
      <c r="AA311" s="13">
        <v>0.19</v>
      </c>
      <c r="AB311" s="28">
        <v>2736</v>
      </c>
      <c r="AC311" s="30">
        <f t="shared" si="140"/>
        <v>12097</v>
      </c>
      <c r="AD311" s="54">
        <f t="shared" si="153"/>
        <v>37970.001349269653</v>
      </c>
      <c r="AE311" s="54">
        <f t="shared" si="154"/>
        <v>32795.018541669378</v>
      </c>
      <c r="AF311" s="54">
        <f t="shared" si="155"/>
        <v>39616.582201943515</v>
      </c>
      <c r="AG311" s="54">
        <f t="shared" ref="AG311:AG374" si="161">HARMEAN(Z311,V311,R311,N311,J311,F311)</f>
        <v>26112.904118117895</v>
      </c>
      <c r="AH311" s="55">
        <f t="shared" si="156"/>
        <v>18345.02324917027</v>
      </c>
      <c r="AI311" s="54">
        <f t="shared" ref="AI311:AI374" si="162">MIN(Z311,V311,R311,N311,J311,F311)</f>
        <v>9361.4991372134409</v>
      </c>
      <c r="AJ311" s="60">
        <v>0.19</v>
      </c>
      <c r="AK311" s="55">
        <f t="shared" ref="AK311:AK374" si="163">ROUND(AI311*AJ311,)</f>
        <v>1779</v>
      </c>
      <c r="AL311" s="61">
        <f t="shared" ref="AL311:AL374" si="164">AK311+AI311</f>
        <v>11140.499137213441</v>
      </c>
      <c r="AM311" s="62" t="s">
        <v>4668</v>
      </c>
    </row>
    <row r="312" spans="1:39" s="6" customFormat="1" ht="57.6">
      <c r="B312" s="11" t="s">
        <v>92</v>
      </c>
      <c r="C312" s="11" t="s">
        <v>1226</v>
      </c>
      <c r="D312" s="18" t="s">
        <v>1193</v>
      </c>
      <c r="E312" s="19" t="s">
        <v>93</v>
      </c>
      <c r="F312" s="12">
        <f>VLOOKUP(C312,'Región 5'!$B$6:$N$1720,13,FALSE)</f>
        <v>223990.38331028423</v>
      </c>
      <c r="G312" s="13">
        <v>0.19</v>
      </c>
      <c r="H312" s="27">
        <f t="shared" si="157"/>
        <v>42558.172828954004</v>
      </c>
      <c r="I312" s="14">
        <f t="shared" si="158"/>
        <v>266549</v>
      </c>
      <c r="J312" s="28">
        <f>VLOOKUP(C312,'Región 5'!$B$6:$N$1720,7,FALSE)</f>
        <v>332175.23591283412</v>
      </c>
      <c r="K312" s="29">
        <v>0.19</v>
      </c>
      <c r="L312" s="28">
        <f t="shared" si="133"/>
        <v>63113</v>
      </c>
      <c r="M312" s="30">
        <f t="shared" si="134"/>
        <v>395288</v>
      </c>
      <c r="N312" s="28">
        <f>VLOOKUP(C312,'Región 5'!$B$6:$N$1720,11,FALSE)</f>
        <v>307442.33798309427</v>
      </c>
      <c r="O312" s="29">
        <v>0.19</v>
      </c>
      <c r="P312" s="28">
        <f t="shared" si="135"/>
        <v>58414</v>
      </c>
      <c r="Q312" s="30">
        <f t="shared" si="136"/>
        <v>365856</v>
      </c>
      <c r="R312" s="38">
        <f>VLOOKUP(C312,'Región 5'!$B$6:$N$1720,10,FALSE)</f>
        <v>298979.15759677085</v>
      </c>
      <c r="S312" s="13">
        <v>0.19</v>
      </c>
      <c r="T312" s="28">
        <f t="shared" si="137"/>
        <v>56806</v>
      </c>
      <c r="U312" s="30">
        <f t="shared" si="138"/>
        <v>355785</v>
      </c>
      <c r="V312" s="12">
        <f>VLOOKUP(C312,'Región 5'!$B$6:$N$1720,9,FALSE)</f>
        <v>252436.85868856349</v>
      </c>
      <c r="W312" s="13">
        <v>0.19</v>
      </c>
      <c r="X312" s="28">
        <f t="shared" si="139"/>
        <v>47963</v>
      </c>
      <c r="Y312" s="30">
        <f t="shared" si="128"/>
        <v>300400</v>
      </c>
      <c r="Z312" s="38">
        <f>VLOOKUP(C312,'Región 5'!$B$6:$N$1720,5,FALSE)</f>
        <v>216672.35450775042</v>
      </c>
      <c r="AA312" s="13">
        <v>0.19</v>
      </c>
      <c r="AB312" s="28">
        <v>32803.5</v>
      </c>
      <c r="AC312" s="30">
        <f t="shared" si="140"/>
        <v>249476</v>
      </c>
      <c r="AD312" s="54">
        <f t="shared" si="153"/>
        <v>271949.38799988292</v>
      </c>
      <c r="AE312" s="54">
        <f t="shared" si="154"/>
        <v>268427.03060595365</v>
      </c>
      <c r="AF312" s="54">
        <f t="shared" si="155"/>
        <v>275708.00814266718</v>
      </c>
      <c r="AG312" s="54">
        <f t="shared" si="161"/>
        <v>264913.01428903965</v>
      </c>
      <c r="AH312" s="55">
        <f t="shared" si="156"/>
        <v>47652.630698499335</v>
      </c>
      <c r="AI312" s="54">
        <f t="shared" si="162"/>
        <v>216672.35450775042</v>
      </c>
      <c r="AJ312" s="60">
        <v>0.19</v>
      </c>
      <c r="AK312" s="55">
        <f t="shared" si="163"/>
        <v>41168</v>
      </c>
      <c r="AL312" s="61">
        <f t="shared" si="164"/>
        <v>257840.35450775042</v>
      </c>
      <c r="AM312" s="62" t="s">
        <v>4668</v>
      </c>
    </row>
    <row r="313" spans="1:39" s="6" customFormat="1" ht="57.6">
      <c r="B313" s="11" t="s">
        <v>94</v>
      </c>
      <c r="C313" s="11" t="s">
        <v>1228</v>
      </c>
      <c r="D313" s="18" t="s">
        <v>1193</v>
      </c>
      <c r="E313" s="19" t="s">
        <v>95</v>
      </c>
      <c r="F313" s="12">
        <f>VLOOKUP(C313,'Región 5'!$B$6:$N$1720,13,FALSE)</f>
        <v>28580.643809428482</v>
      </c>
      <c r="G313" s="13">
        <v>0.19</v>
      </c>
      <c r="H313" s="27">
        <f t="shared" si="157"/>
        <v>5430.3223237914117</v>
      </c>
      <c r="I313" s="14">
        <f t="shared" si="158"/>
        <v>34011</v>
      </c>
      <c r="J313" s="28">
        <f>VLOOKUP(C313,'Región 5'!$B$6:$N$1720,7,FALSE)</f>
        <v>31419.123464142845</v>
      </c>
      <c r="K313" s="29">
        <v>0.19</v>
      </c>
      <c r="L313" s="28">
        <f t="shared" si="133"/>
        <v>5970</v>
      </c>
      <c r="M313" s="30">
        <f t="shared" si="134"/>
        <v>37389</v>
      </c>
      <c r="N313" s="28">
        <f>VLOOKUP(C313,'Región 5'!$B$6:$N$1720,11,FALSE)</f>
        <v>29089.846691368959</v>
      </c>
      <c r="O313" s="29">
        <v>0.19</v>
      </c>
      <c r="P313" s="28">
        <f t="shared" si="135"/>
        <v>5527</v>
      </c>
      <c r="Q313" s="30">
        <f t="shared" si="136"/>
        <v>34617</v>
      </c>
      <c r="R313" s="38">
        <f>VLOOKUP(C313,'Región 5'!$B$6:$N$1720,10,FALSE)</f>
        <v>28250.477966426686</v>
      </c>
      <c r="S313" s="13">
        <v>0.19</v>
      </c>
      <c r="T313" s="28">
        <f t="shared" si="137"/>
        <v>5368</v>
      </c>
      <c r="U313" s="30">
        <f t="shared" si="138"/>
        <v>33618</v>
      </c>
      <c r="V313" s="12">
        <f>VLOOKUP(C313,'Región 5'!$B$6:$N$1720,9,FALSE)</f>
        <v>23876.664144217953</v>
      </c>
      <c r="W313" s="13">
        <v>0.19</v>
      </c>
      <c r="X313" s="28">
        <f t="shared" si="139"/>
        <v>4537</v>
      </c>
      <c r="Y313" s="30">
        <f t="shared" si="128"/>
        <v>28414</v>
      </c>
      <c r="Z313" s="38">
        <f>VLOOKUP(C313,'Región 5'!$B$6:$N$1720,5,FALSE)</f>
        <v>3691.0680698608639</v>
      </c>
      <c r="AA313" s="13">
        <v>0.19</v>
      </c>
      <c r="AB313" s="28">
        <v>684</v>
      </c>
      <c r="AC313" s="30">
        <f t="shared" si="140"/>
        <v>4375</v>
      </c>
      <c r="AD313" s="54">
        <f t="shared" si="153"/>
        <v>24151.304024240962</v>
      </c>
      <c r="AE313" s="54">
        <f t="shared" si="154"/>
        <v>20053.637876598808</v>
      </c>
      <c r="AF313" s="54">
        <f t="shared" si="155"/>
        <v>28415.560887927582</v>
      </c>
      <c r="AG313" s="54">
        <f t="shared" si="161"/>
        <v>13351.237642962733</v>
      </c>
      <c r="AH313" s="55">
        <f t="shared" si="156"/>
        <v>10318.230113731781</v>
      </c>
      <c r="AI313" s="54">
        <f t="shared" si="162"/>
        <v>3691.0680698608639</v>
      </c>
      <c r="AJ313" s="60">
        <v>0.19</v>
      </c>
      <c r="AK313" s="55">
        <f t="shared" si="163"/>
        <v>701</v>
      </c>
      <c r="AL313" s="61">
        <f t="shared" si="164"/>
        <v>4392.0680698608639</v>
      </c>
      <c r="AM313" s="62" t="s">
        <v>4668</v>
      </c>
    </row>
    <row r="314" spans="1:39" s="6" customFormat="1" ht="57.6">
      <c r="B314" s="11" t="s">
        <v>96</v>
      </c>
      <c r="C314" s="11" t="s">
        <v>1230</v>
      </c>
      <c r="D314" s="18" t="s">
        <v>1193</v>
      </c>
      <c r="E314" s="19" t="s">
        <v>97</v>
      </c>
      <c r="F314" s="12">
        <f>VLOOKUP(C314,'Región 5'!$B$6:$N$1720,13,FALSE)</f>
        <v>55868.695687777283</v>
      </c>
      <c r="G314" s="13">
        <v>0.19</v>
      </c>
      <c r="H314" s="27">
        <f t="shared" si="157"/>
        <v>10615.052180677683</v>
      </c>
      <c r="I314" s="14">
        <f t="shared" si="158"/>
        <v>66484</v>
      </c>
      <c r="J314" s="28">
        <f>VLOOKUP(C314,'Región 5'!$B$6:$N$1720,7,FALSE)</f>
        <v>70399.256900894208</v>
      </c>
      <c r="K314" s="29">
        <v>0.19</v>
      </c>
      <c r="L314" s="28">
        <f t="shared" si="133"/>
        <v>13376</v>
      </c>
      <c r="M314" s="30">
        <f t="shared" si="134"/>
        <v>83775</v>
      </c>
      <c r="N314" s="28">
        <f>VLOOKUP(C314,'Región 5'!$B$6:$N$1720,11,FALSE)</f>
        <v>64570.842375298555</v>
      </c>
      <c r="O314" s="29">
        <v>0.19</v>
      </c>
      <c r="P314" s="28">
        <f t="shared" si="135"/>
        <v>12268</v>
      </c>
      <c r="Q314" s="30">
        <f t="shared" si="136"/>
        <v>76839</v>
      </c>
      <c r="R314" s="38">
        <f>VLOOKUP(C314,'Región 5'!$B$6:$N$1720,10,FALSE)</f>
        <v>63470.376608520266</v>
      </c>
      <c r="S314" s="13">
        <v>0.19</v>
      </c>
      <c r="T314" s="28">
        <f t="shared" si="137"/>
        <v>12059</v>
      </c>
      <c r="U314" s="30">
        <f t="shared" si="138"/>
        <v>75529</v>
      </c>
      <c r="V314" s="12">
        <f>VLOOKUP(C314,'Región 5'!$B$6:$N$1720,9,FALSE)</f>
        <v>53013.848424529555</v>
      </c>
      <c r="W314" s="13">
        <v>0.19</v>
      </c>
      <c r="X314" s="28">
        <f t="shared" si="139"/>
        <v>10073</v>
      </c>
      <c r="Y314" s="30">
        <f t="shared" si="128"/>
        <v>63087</v>
      </c>
      <c r="Z314" s="38">
        <f>VLOOKUP(C314,'Región 5'!$B$6:$N$1720,5,FALSE)</f>
        <v>46103.75119025715</v>
      </c>
      <c r="AA314" s="13">
        <v>0.19</v>
      </c>
      <c r="AB314" s="28">
        <v>18211.5</v>
      </c>
      <c r="AC314" s="30">
        <f t="shared" si="140"/>
        <v>64315</v>
      </c>
      <c r="AD314" s="54">
        <f t="shared" si="153"/>
        <v>58904.461864546174</v>
      </c>
      <c r="AE314" s="54">
        <f t="shared" si="154"/>
        <v>58332.638599067199</v>
      </c>
      <c r="AF314" s="54">
        <f t="shared" si="155"/>
        <v>59669.536148148778</v>
      </c>
      <c r="AG314" s="54">
        <f t="shared" si="161"/>
        <v>57748.246160635717</v>
      </c>
      <c r="AH314" s="55">
        <f t="shared" si="156"/>
        <v>8864.0753067209735</v>
      </c>
      <c r="AI314" s="54">
        <f t="shared" si="162"/>
        <v>46103.75119025715</v>
      </c>
      <c r="AJ314" s="60">
        <v>0.19</v>
      </c>
      <c r="AK314" s="55">
        <f t="shared" si="163"/>
        <v>8760</v>
      </c>
      <c r="AL314" s="61">
        <f t="shared" si="164"/>
        <v>54863.75119025715</v>
      </c>
      <c r="AM314" s="62" t="s">
        <v>4668</v>
      </c>
    </row>
    <row r="315" spans="1:39" s="6" customFormat="1" ht="57.6">
      <c r="B315" s="11" t="s">
        <v>98</v>
      </c>
      <c r="C315" s="11" t="s">
        <v>1232</v>
      </c>
      <c r="D315" s="18" t="s">
        <v>1193</v>
      </c>
      <c r="E315" s="19" t="s">
        <v>99</v>
      </c>
      <c r="F315" s="12">
        <f>VLOOKUP(C315,'Región 5'!$B$6:$N$1720,13,FALSE)</f>
        <v>2441.5625364838397</v>
      </c>
      <c r="G315" s="13">
        <v>0.19</v>
      </c>
      <c r="H315" s="27">
        <f t="shared" si="157"/>
        <v>463.89688193192956</v>
      </c>
      <c r="I315" s="14">
        <f t="shared" si="158"/>
        <v>2905</v>
      </c>
      <c r="J315" s="28">
        <f>VLOOKUP(C315,'Región 5'!$B$6:$N$1720,7,FALSE)</f>
        <v>1564.166801447936</v>
      </c>
      <c r="K315" s="29">
        <v>0.19</v>
      </c>
      <c r="L315" s="28">
        <f t="shared" si="133"/>
        <v>297</v>
      </c>
      <c r="M315" s="30">
        <f t="shared" si="134"/>
        <v>1861</v>
      </c>
      <c r="N315" s="28">
        <f>VLOOKUP(C315,'Región 5'!$B$6:$N$1720,11,FALSE)</f>
        <v>1453.186686153216</v>
      </c>
      <c r="O315" s="29">
        <v>0.19</v>
      </c>
      <c r="P315" s="28">
        <f t="shared" si="135"/>
        <v>276</v>
      </c>
      <c r="Q315" s="30">
        <f t="shared" si="136"/>
        <v>1729</v>
      </c>
      <c r="R315" s="38">
        <f>VLOOKUP(C315,'Región 5'!$B$6:$N$1720,10,FALSE)</f>
        <v>1425.0826040153474</v>
      </c>
      <c r="S315" s="13">
        <v>0.19</v>
      </c>
      <c r="T315" s="28">
        <f t="shared" si="137"/>
        <v>271</v>
      </c>
      <c r="U315" s="30">
        <f t="shared" si="138"/>
        <v>1696</v>
      </c>
      <c r="V315" s="12">
        <f>VLOOKUP(C315,'Región 5'!$B$6:$N$1720,9,FALSE)</f>
        <v>1081.0768878120957</v>
      </c>
      <c r="W315" s="13">
        <v>0.19</v>
      </c>
      <c r="X315" s="28">
        <f t="shared" si="139"/>
        <v>205</v>
      </c>
      <c r="Y315" s="30">
        <f t="shared" si="128"/>
        <v>1286</v>
      </c>
      <c r="Z315" s="38">
        <f>VLOOKUP(C315,'Región 5'!$B$6:$N$1720,5,FALSE)</f>
        <v>1031.46224803328</v>
      </c>
      <c r="AA315" s="13">
        <v>0.19</v>
      </c>
      <c r="AB315" s="28">
        <v>342</v>
      </c>
      <c r="AC315" s="30">
        <f t="shared" si="140"/>
        <v>1373</v>
      </c>
      <c r="AD315" s="54">
        <f t="shared" si="153"/>
        <v>1499.4229606576191</v>
      </c>
      <c r="AE315" s="54">
        <f t="shared" si="154"/>
        <v>1437.3759727706815</v>
      </c>
      <c r="AF315" s="54">
        <f t="shared" si="155"/>
        <v>1439.1346450842816</v>
      </c>
      <c r="AG315" s="54">
        <f t="shared" si="161"/>
        <v>1384.6422212864252</v>
      </c>
      <c r="AH315" s="55">
        <f t="shared" si="156"/>
        <v>508.62239278057524</v>
      </c>
      <c r="AI315" s="54">
        <f t="shared" si="162"/>
        <v>1031.46224803328</v>
      </c>
      <c r="AJ315" s="60">
        <v>0.19</v>
      </c>
      <c r="AK315" s="55">
        <f t="shared" si="163"/>
        <v>196</v>
      </c>
      <c r="AL315" s="61">
        <f t="shared" si="164"/>
        <v>1227.46224803328</v>
      </c>
      <c r="AM315" s="62" t="s">
        <v>4668</v>
      </c>
    </row>
    <row r="316" spans="1:39" s="6" customFormat="1" ht="57.6">
      <c r="B316" s="11" t="s">
        <v>100</v>
      </c>
      <c r="C316" s="11" t="s">
        <v>1234</v>
      </c>
      <c r="D316" s="18" t="s">
        <v>1193</v>
      </c>
      <c r="E316" s="19" t="s">
        <v>101</v>
      </c>
      <c r="F316" s="12">
        <f>VLOOKUP(C316,'Región 5'!$B$6:$N$1720,13,FALSE)</f>
        <v>861.72795405312002</v>
      </c>
      <c r="G316" s="13">
        <v>0.19</v>
      </c>
      <c r="H316" s="27">
        <f t="shared" si="157"/>
        <v>163.7283112700928</v>
      </c>
      <c r="I316" s="14">
        <f t="shared" si="158"/>
        <v>1025</v>
      </c>
      <c r="J316" s="28">
        <f>VLOOKUP(C316,'Región 5'!$B$6:$N$1720,7,FALSE)</f>
        <v>605.82086466764804</v>
      </c>
      <c r="K316" s="29">
        <v>0.19</v>
      </c>
      <c r="L316" s="28">
        <f t="shared" si="133"/>
        <v>115</v>
      </c>
      <c r="M316" s="30">
        <f t="shared" si="134"/>
        <v>721</v>
      </c>
      <c r="N316" s="28">
        <f>VLOOKUP(C316,'Región 5'!$B$6:$N$1720,11,FALSE)</f>
        <v>560.1231701345281</v>
      </c>
      <c r="O316" s="29">
        <v>0.19</v>
      </c>
      <c r="P316" s="28">
        <f t="shared" si="135"/>
        <v>106</v>
      </c>
      <c r="Q316" s="30">
        <f t="shared" si="136"/>
        <v>666</v>
      </c>
      <c r="R316" s="38">
        <f>VLOOKUP(C316,'Región 5'!$B$6:$N$1720,10,FALSE)</f>
        <v>552.58305053656318</v>
      </c>
      <c r="S316" s="13">
        <v>0.19</v>
      </c>
      <c r="T316" s="28">
        <f t="shared" si="137"/>
        <v>105</v>
      </c>
      <c r="U316" s="30">
        <f t="shared" si="138"/>
        <v>658</v>
      </c>
      <c r="V316" s="12">
        <f>VLOOKUP(C316,'Región 5'!$B$6:$N$1720,9,FALSE)</f>
        <v>559.99782788666573</v>
      </c>
      <c r="W316" s="13">
        <v>0.19</v>
      </c>
      <c r="X316" s="28">
        <f t="shared" si="139"/>
        <v>106</v>
      </c>
      <c r="Y316" s="30">
        <f t="shared" si="128"/>
        <v>666</v>
      </c>
      <c r="Z316" s="38">
        <f>VLOOKUP(C316,'Región 5'!$B$6:$N$1720,5,FALSE)</f>
        <v>398.22276664576003</v>
      </c>
      <c r="AA316" s="13">
        <v>0.19</v>
      </c>
      <c r="AB316" s="28">
        <v>114</v>
      </c>
      <c r="AC316" s="30">
        <f t="shared" si="140"/>
        <v>512</v>
      </c>
      <c r="AD316" s="54">
        <f t="shared" si="153"/>
        <v>589.74593898738078</v>
      </c>
      <c r="AE316" s="54">
        <f t="shared" si="154"/>
        <v>574.71339867342806</v>
      </c>
      <c r="AF316" s="54">
        <f t="shared" si="155"/>
        <v>560.06049901059691</v>
      </c>
      <c r="AG316" s="54">
        <f t="shared" si="161"/>
        <v>560.59075953652575</v>
      </c>
      <c r="AH316" s="55">
        <f t="shared" si="156"/>
        <v>151.03462127950837</v>
      </c>
      <c r="AI316" s="54">
        <f t="shared" si="162"/>
        <v>398.22276664576003</v>
      </c>
      <c r="AJ316" s="60">
        <v>0.19</v>
      </c>
      <c r="AK316" s="55">
        <f t="shared" si="163"/>
        <v>76</v>
      </c>
      <c r="AL316" s="61">
        <f t="shared" si="164"/>
        <v>474.22276664576003</v>
      </c>
      <c r="AM316" s="62" t="s">
        <v>4668</v>
      </c>
    </row>
    <row r="317" spans="1:39" s="6" customFormat="1" ht="57.6">
      <c r="B317" s="11" t="s">
        <v>102</v>
      </c>
      <c r="C317" s="11" t="s">
        <v>1236</v>
      </c>
      <c r="D317" s="18" t="s">
        <v>1193</v>
      </c>
      <c r="E317" s="19" t="s">
        <v>103</v>
      </c>
      <c r="F317" s="12">
        <f>VLOOKUP(C317,'Región 5'!$B$6:$N$1720,13,FALSE)</f>
        <v>1579.8345824307198</v>
      </c>
      <c r="G317" s="13">
        <v>0.19</v>
      </c>
      <c r="H317" s="27">
        <f t="shared" si="157"/>
        <v>300.16857066183678</v>
      </c>
      <c r="I317" s="14">
        <f t="shared" si="158"/>
        <v>1880</v>
      </c>
      <c r="J317" s="28">
        <f>VLOOKUP(C317,'Región 5'!$B$6:$N$1720,7,FALSE)</f>
        <v>955.7346399498241</v>
      </c>
      <c r="K317" s="29">
        <v>0.19</v>
      </c>
      <c r="L317" s="28">
        <f t="shared" si="133"/>
        <v>182</v>
      </c>
      <c r="M317" s="30">
        <f t="shared" si="134"/>
        <v>1138</v>
      </c>
      <c r="N317" s="28">
        <f>VLOOKUP(C317,'Región 5'!$B$6:$N$1720,11,FALSE)</f>
        <v>885.22962552729598</v>
      </c>
      <c r="O317" s="29">
        <v>0.19</v>
      </c>
      <c r="P317" s="28">
        <f t="shared" si="135"/>
        <v>168</v>
      </c>
      <c r="Q317" s="30">
        <f t="shared" si="136"/>
        <v>1053</v>
      </c>
      <c r="R317" s="38">
        <f>VLOOKUP(C317,'Región 5'!$B$6:$N$1720,10,FALSE)</f>
        <v>872.49955347878404</v>
      </c>
      <c r="S317" s="13">
        <v>0.19</v>
      </c>
      <c r="T317" s="28">
        <f t="shared" si="137"/>
        <v>166</v>
      </c>
      <c r="U317" s="30">
        <f t="shared" si="138"/>
        <v>1038</v>
      </c>
      <c r="V317" s="12">
        <f>VLOOKUP(C317,'Región 5'!$B$6:$N$1720,9,FALSE)</f>
        <v>726.48366860972851</v>
      </c>
      <c r="W317" s="13">
        <v>0.19</v>
      </c>
      <c r="X317" s="28">
        <f t="shared" si="139"/>
        <v>138</v>
      </c>
      <c r="Y317" s="30">
        <f t="shared" si="128"/>
        <v>864</v>
      </c>
      <c r="Z317" s="38">
        <f>VLOOKUP(C317,'Región 5'!$B$6:$N$1720,5,FALSE)</f>
        <v>621.48864565043198</v>
      </c>
      <c r="AA317" s="13">
        <v>0.19</v>
      </c>
      <c r="AB317" s="28">
        <v>285</v>
      </c>
      <c r="AC317" s="30">
        <f t="shared" si="140"/>
        <v>906</v>
      </c>
      <c r="AD317" s="54">
        <f t="shared" si="153"/>
        <v>940.21178594113064</v>
      </c>
      <c r="AE317" s="54">
        <f t="shared" si="154"/>
        <v>898.61057502131814</v>
      </c>
      <c r="AF317" s="54">
        <f t="shared" si="155"/>
        <v>878.86458950303995</v>
      </c>
      <c r="AG317" s="54">
        <f t="shared" si="161"/>
        <v>864.47742003080953</v>
      </c>
      <c r="AH317" s="55">
        <f t="shared" si="156"/>
        <v>335.92571008165959</v>
      </c>
      <c r="AI317" s="54">
        <f t="shared" si="162"/>
        <v>621.48864565043198</v>
      </c>
      <c r="AJ317" s="60">
        <v>0.19</v>
      </c>
      <c r="AK317" s="55">
        <f t="shared" si="163"/>
        <v>118</v>
      </c>
      <c r="AL317" s="61">
        <f t="shared" si="164"/>
        <v>739.48864565043198</v>
      </c>
      <c r="AM317" s="62" t="s">
        <v>4668</v>
      </c>
    </row>
    <row r="318" spans="1:39" s="6" customFormat="1" ht="57.6">
      <c r="B318" s="11" t="s">
        <v>104</v>
      </c>
      <c r="C318" s="11" t="s">
        <v>1238</v>
      </c>
      <c r="D318" s="18" t="s">
        <v>1193</v>
      </c>
      <c r="E318" s="19" t="s">
        <v>105</v>
      </c>
      <c r="F318" s="12">
        <f>VLOOKUP(C318,'Región 5'!$B$6:$N$1720,13,FALSE)</f>
        <v>646.29596553984004</v>
      </c>
      <c r="G318" s="13">
        <v>0.19</v>
      </c>
      <c r="H318" s="27">
        <f t="shared" si="157"/>
        <v>122.79623345256961</v>
      </c>
      <c r="I318" s="14">
        <f t="shared" si="158"/>
        <v>769</v>
      </c>
      <c r="J318" s="28">
        <f>VLOOKUP(C318,'Región 5'!$B$6:$N$1720,7,FALSE)</f>
        <v>737.69135460608004</v>
      </c>
      <c r="K318" s="29">
        <v>0.19</v>
      </c>
      <c r="L318" s="28">
        <f t="shared" si="133"/>
        <v>140</v>
      </c>
      <c r="M318" s="30">
        <f t="shared" si="134"/>
        <v>878</v>
      </c>
      <c r="N318" s="28">
        <f>VLOOKUP(C318,'Región 5'!$B$6:$N$1720,11,FALSE)</f>
        <v>676.32587909017593</v>
      </c>
      <c r="O318" s="29">
        <v>0.19</v>
      </c>
      <c r="P318" s="28">
        <f t="shared" si="135"/>
        <v>129</v>
      </c>
      <c r="Q318" s="30">
        <f t="shared" si="136"/>
        <v>805</v>
      </c>
      <c r="R318" s="38">
        <f>VLOOKUP(C318,'Región 5'!$B$6:$N$1720,10,FALSE)</f>
        <v>660.98451021120013</v>
      </c>
      <c r="S318" s="13">
        <v>0.19</v>
      </c>
      <c r="T318" s="28">
        <f t="shared" si="137"/>
        <v>126</v>
      </c>
      <c r="U318" s="30">
        <f t="shared" si="138"/>
        <v>787</v>
      </c>
      <c r="V318" s="12">
        <f>VLOOKUP(C318,'Región 5'!$B$6:$N$1720,9,FALSE)</f>
        <v>559.99782788666573</v>
      </c>
      <c r="W318" s="13">
        <v>0.19</v>
      </c>
      <c r="X318" s="28">
        <f t="shared" si="139"/>
        <v>106</v>
      </c>
      <c r="Y318" s="30">
        <f t="shared" si="128"/>
        <v>666</v>
      </c>
      <c r="Z318" s="38">
        <f>VLOOKUP(C318,'Región 5'!$B$6:$N$1720,5,FALSE)</f>
        <v>480.47861680537596</v>
      </c>
      <c r="AA318" s="13">
        <v>0.19</v>
      </c>
      <c r="AB318" s="28">
        <v>173.85</v>
      </c>
      <c r="AC318" s="30">
        <f t="shared" si="140"/>
        <v>654</v>
      </c>
      <c r="AD318" s="54">
        <f t="shared" si="153"/>
        <v>626.96235902322292</v>
      </c>
      <c r="AE318" s="54">
        <f t="shared" si="154"/>
        <v>620.99147604043878</v>
      </c>
      <c r="AF318" s="54">
        <f t="shared" si="155"/>
        <v>653.64023787552014</v>
      </c>
      <c r="AG318" s="54">
        <f t="shared" si="161"/>
        <v>614.67157028830536</v>
      </c>
      <c r="AH318" s="55">
        <f t="shared" si="156"/>
        <v>91.837571672022932</v>
      </c>
      <c r="AI318" s="54">
        <f t="shared" si="162"/>
        <v>480.47861680537596</v>
      </c>
      <c r="AJ318" s="60">
        <v>0.19</v>
      </c>
      <c r="AK318" s="55">
        <f t="shared" si="163"/>
        <v>91</v>
      </c>
      <c r="AL318" s="61">
        <f t="shared" si="164"/>
        <v>571.47861680537596</v>
      </c>
      <c r="AM318" s="62" t="s">
        <v>4668</v>
      </c>
    </row>
    <row r="319" spans="1:39" s="6" customFormat="1" ht="57.6">
      <c r="B319" s="11" t="s">
        <v>106</v>
      </c>
      <c r="C319" s="11" t="s">
        <v>1240</v>
      </c>
      <c r="D319" s="18" t="s">
        <v>1193</v>
      </c>
      <c r="E319" s="19" t="s">
        <v>107</v>
      </c>
      <c r="F319" s="12">
        <f>VLOOKUP(C319,'Región 5'!$B$6:$N$1720,13,FALSE)</f>
        <v>8615.8433272744442</v>
      </c>
      <c r="G319" s="13">
        <v>0.19</v>
      </c>
      <c r="H319" s="27">
        <f t="shared" si="157"/>
        <v>1637.0102321821444</v>
      </c>
      <c r="I319" s="14">
        <f t="shared" si="158"/>
        <v>10253</v>
      </c>
      <c r="J319" s="28">
        <f>VLOOKUP(C319,'Región 5'!$B$6:$N$1720,7,FALSE)</f>
        <v>47773.67551333888</v>
      </c>
      <c r="K319" s="29">
        <v>0.19</v>
      </c>
      <c r="L319" s="28">
        <f t="shared" si="133"/>
        <v>9077</v>
      </c>
      <c r="M319" s="30">
        <f t="shared" si="134"/>
        <v>56851</v>
      </c>
      <c r="N319" s="28">
        <f>VLOOKUP(C319,'Región 5'!$B$6:$N$1720,11,FALSE)</f>
        <v>7900.4785605688321</v>
      </c>
      <c r="O319" s="29">
        <v>0.19</v>
      </c>
      <c r="P319" s="28">
        <f t="shared" si="135"/>
        <v>1501</v>
      </c>
      <c r="Q319" s="30">
        <f t="shared" si="136"/>
        <v>9401</v>
      </c>
      <c r="R319" s="38">
        <f>VLOOKUP(C319,'Región 5'!$B$6:$N$1720,10,FALSE)</f>
        <v>41226.397083284799</v>
      </c>
      <c r="S319" s="13">
        <v>0.19</v>
      </c>
      <c r="T319" s="28">
        <f t="shared" si="137"/>
        <v>7833</v>
      </c>
      <c r="U319" s="30">
        <f t="shared" si="138"/>
        <v>49059</v>
      </c>
      <c r="V319" s="12">
        <f>VLOOKUP(C319,'Región 5'!$B$6:$N$1720,9,FALSE)</f>
        <v>15461.741828969896</v>
      </c>
      <c r="W319" s="13">
        <v>0.19</v>
      </c>
      <c r="X319" s="28">
        <f t="shared" si="139"/>
        <v>2938</v>
      </c>
      <c r="Y319" s="30">
        <f t="shared" si="128"/>
        <v>18400</v>
      </c>
      <c r="Z319" s="38">
        <f>VLOOKUP(C319,'Región 5'!$B$6:$N$1720,5,FALSE)</f>
        <v>9836.7551603578868</v>
      </c>
      <c r="AA319" s="13">
        <v>0.19</v>
      </c>
      <c r="AB319" s="28">
        <v>2565</v>
      </c>
      <c r="AC319" s="30">
        <f t="shared" si="140"/>
        <v>12402</v>
      </c>
      <c r="AD319" s="54">
        <f t="shared" si="153"/>
        <v>21802.481912299121</v>
      </c>
      <c r="AE319" s="54">
        <f t="shared" si="154"/>
        <v>16528.657662254518</v>
      </c>
      <c r="AF319" s="54">
        <f t="shared" si="155"/>
        <v>12649.248494663891</v>
      </c>
      <c r="AG319" s="54">
        <f t="shared" si="161"/>
        <v>13211.101321345652</v>
      </c>
      <c r="AH319" s="55">
        <f t="shared" si="156"/>
        <v>17901.553639292757</v>
      </c>
      <c r="AI319" s="54">
        <f t="shared" si="162"/>
        <v>7900.4785605688321</v>
      </c>
      <c r="AJ319" s="60">
        <v>0.19</v>
      </c>
      <c r="AK319" s="55">
        <f t="shared" si="163"/>
        <v>1501</v>
      </c>
      <c r="AL319" s="61">
        <f t="shared" si="164"/>
        <v>9401.4785605688321</v>
      </c>
      <c r="AM319" s="62" t="s">
        <v>4668</v>
      </c>
    </row>
    <row r="320" spans="1:39" s="6" customFormat="1" ht="57.6">
      <c r="B320" s="11" t="s">
        <v>108</v>
      </c>
      <c r="C320" s="11" t="s">
        <v>1242</v>
      </c>
      <c r="D320" s="18" t="s">
        <v>1193</v>
      </c>
      <c r="E320" s="19" t="s">
        <v>109</v>
      </c>
      <c r="F320" s="12">
        <f>VLOOKUP(C320,'Región 5'!$B$6:$N$1720,13,FALSE)</f>
        <v>1867.07723378176</v>
      </c>
      <c r="G320" s="13">
        <v>0.19</v>
      </c>
      <c r="H320" s="27">
        <f t="shared" si="157"/>
        <v>354.74467441853443</v>
      </c>
      <c r="I320" s="14">
        <f t="shared" si="158"/>
        <v>2222</v>
      </c>
      <c r="J320" s="28">
        <f>VLOOKUP(C320,'Región 5'!$B$6:$N$1720,7,FALSE)</f>
        <v>2111.2334874301441</v>
      </c>
      <c r="K320" s="29">
        <v>0.19</v>
      </c>
      <c r="L320" s="28">
        <f t="shared" si="133"/>
        <v>401</v>
      </c>
      <c r="M320" s="30">
        <f t="shared" si="134"/>
        <v>2512</v>
      </c>
      <c r="N320" s="28">
        <f>VLOOKUP(C320,'Región 5'!$B$6:$N$1720,11,FALSE)</f>
        <v>1951.9443807718401</v>
      </c>
      <c r="O320" s="29">
        <v>0.19</v>
      </c>
      <c r="P320" s="28">
        <f t="shared" si="135"/>
        <v>371</v>
      </c>
      <c r="Q320" s="30">
        <f t="shared" si="136"/>
        <v>2323</v>
      </c>
      <c r="R320" s="38">
        <f>VLOOKUP(C320,'Región 5'!$B$6:$N$1720,10,FALSE)</f>
        <v>4406.5634014080006</v>
      </c>
      <c r="S320" s="13">
        <v>0.19</v>
      </c>
      <c r="T320" s="28">
        <f t="shared" si="137"/>
        <v>837</v>
      </c>
      <c r="U320" s="30">
        <f t="shared" si="138"/>
        <v>5244</v>
      </c>
      <c r="V320" s="12">
        <f>VLOOKUP(C320,'Región 5'!$B$6:$N$1720,9,FALSE)</f>
        <v>1603.2370246253381</v>
      </c>
      <c r="W320" s="13">
        <v>0.19</v>
      </c>
      <c r="X320" s="28">
        <f t="shared" si="139"/>
        <v>305</v>
      </c>
      <c r="Y320" s="30">
        <f t="shared" si="128"/>
        <v>1908</v>
      </c>
      <c r="Z320" s="38">
        <f>VLOOKUP(C320,'Región 5'!$B$6:$N$1720,5,FALSE)</f>
        <v>1385.2929685611521</v>
      </c>
      <c r="AA320" s="13">
        <v>0.19</v>
      </c>
      <c r="AB320" s="28">
        <v>598.5</v>
      </c>
      <c r="AC320" s="30">
        <f t="shared" si="140"/>
        <v>1984</v>
      </c>
      <c r="AD320" s="54">
        <f t="shared" si="153"/>
        <v>2220.8914160963727</v>
      </c>
      <c r="AE320" s="54">
        <f t="shared" si="154"/>
        <v>2054.9482798104677</v>
      </c>
      <c r="AF320" s="54">
        <f t="shared" si="155"/>
        <v>1909.5108072768001</v>
      </c>
      <c r="AG320" s="54">
        <f t="shared" si="161"/>
        <v>1939.1719357754214</v>
      </c>
      <c r="AH320" s="55">
        <f t="shared" si="156"/>
        <v>1101.4922228448984</v>
      </c>
      <c r="AI320" s="54">
        <f t="shared" si="162"/>
        <v>1385.2929685611521</v>
      </c>
      <c r="AJ320" s="60">
        <v>0.19</v>
      </c>
      <c r="AK320" s="55">
        <f t="shared" si="163"/>
        <v>263</v>
      </c>
      <c r="AL320" s="61">
        <f t="shared" si="164"/>
        <v>1648.2929685611521</v>
      </c>
      <c r="AM320" s="62" t="s">
        <v>4668</v>
      </c>
    </row>
    <row r="321" spans="2:39" s="6" customFormat="1" ht="57.6">
      <c r="B321" s="11" t="s">
        <v>110</v>
      </c>
      <c r="C321" s="11" t="s">
        <v>1244</v>
      </c>
      <c r="D321" s="18" t="s">
        <v>1193</v>
      </c>
      <c r="E321" s="19" t="s">
        <v>111</v>
      </c>
      <c r="F321" s="12">
        <f>VLOOKUP(C321,'Región 5'!$B$6:$N$1720,13,FALSE)</f>
        <v>430.86397702656001</v>
      </c>
      <c r="G321" s="13">
        <v>0.19</v>
      </c>
      <c r="H321" s="27">
        <f t="shared" si="157"/>
        <v>81.864155635046401</v>
      </c>
      <c r="I321" s="14">
        <f t="shared" si="158"/>
        <v>513</v>
      </c>
      <c r="J321" s="28">
        <f>VLOOKUP(C321,'Región 5'!$B$6:$N$1720,7,FALSE)</f>
        <v>652.82420761599997</v>
      </c>
      <c r="K321" s="29">
        <v>0.19</v>
      </c>
      <c r="L321" s="28">
        <f t="shared" si="133"/>
        <v>124</v>
      </c>
      <c r="M321" s="30">
        <f t="shared" si="134"/>
        <v>777</v>
      </c>
      <c r="N321" s="28">
        <f>VLOOKUP(C321,'Región 5'!$B$6:$N$1720,11,FALSE)</f>
        <v>600.59827100671998</v>
      </c>
      <c r="O321" s="29">
        <v>0.19</v>
      </c>
      <c r="P321" s="28">
        <f t="shared" si="135"/>
        <v>114</v>
      </c>
      <c r="Q321" s="30">
        <f t="shared" si="136"/>
        <v>715</v>
      </c>
      <c r="R321" s="38">
        <f>VLOOKUP(C321,'Región 5'!$B$6:$N$1720,10,FALSE)</f>
        <v>2732.0693088729604</v>
      </c>
      <c r="S321" s="13">
        <v>0.19</v>
      </c>
      <c r="T321" s="28">
        <f t="shared" si="137"/>
        <v>519</v>
      </c>
      <c r="U321" s="30">
        <f t="shared" si="138"/>
        <v>3251</v>
      </c>
      <c r="V321" s="12">
        <f>VLOOKUP(C321,'Región 5'!$B$6:$N$1720,9,FALSE)</f>
        <v>495.13321461793998</v>
      </c>
      <c r="W321" s="13">
        <v>0.19</v>
      </c>
      <c r="X321" s="28">
        <f t="shared" si="139"/>
        <v>94</v>
      </c>
      <c r="Y321" s="30">
        <f t="shared" si="128"/>
        <v>589</v>
      </c>
      <c r="Z321" s="38">
        <f>VLOOKUP(C321,'Región 5'!$B$6:$N$1720,5,FALSE)</f>
        <v>463.50518740736004</v>
      </c>
      <c r="AA321" s="13">
        <v>0.19</v>
      </c>
      <c r="AB321" s="28">
        <v>114</v>
      </c>
      <c r="AC321" s="30">
        <f t="shared" si="140"/>
        <v>578</v>
      </c>
      <c r="AD321" s="54">
        <f t="shared" si="153"/>
        <v>895.83236109125664</v>
      </c>
      <c r="AE321" s="54">
        <f t="shared" si="154"/>
        <v>687.85697850198346</v>
      </c>
      <c r="AF321" s="54">
        <f t="shared" si="155"/>
        <v>547.86574281232993</v>
      </c>
      <c r="AG321" s="54">
        <f t="shared" si="161"/>
        <v>596.36900350912026</v>
      </c>
      <c r="AH321" s="55">
        <f t="shared" si="156"/>
        <v>903.5092083948955</v>
      </c>
      <c r="AI321" s="54">
        <f t="shared" si="162"/>
        <v>430.86397702656001</v>
      </c>
      <c r="AJ321" s="60">
        <v>0.19</v>
      </c>
      <c r="AK321" s="55">
        <f t="shared" si="163"/>
        <v>82</v>
      </c>
      <c r="AL321" s="61">
        <f t="shared" si="164"/>
        <v>512.86397702655995</v>
      </c>
      <c r="AM321" s="62" t="s">
        <v>4668</v>
      </c>
    </row>
    <row r="322" spans="2:39" s="6" customFormat="1" ht="57.6">
      <c r="B322" s="11" t="s">
        <v>112</v>
      </c>
      <c r="C322" s="11" t="s">
        <v>1246</v>
      </c>
      <c r="D322" s="18" t="s">
        <v>1193</v>
      </c>
      <c r="E322" s="19" t="s">
        <v>113</v>
      </c>
      <c r="F322" s="12">
        <f>VLOOKUP(C322,'Región 5'!$B$6:$N$1720,13,FALSE)</f>
        <v>22850.152914975231</v>
      </c>
      <c r="G322" s="13">
        <v>0.19</v>
      </c>
      <c r="H322" s="27">
        <f t="shared" si="157"/>
        <v>4341.5290538452937</v>
      </c>
      <c r="I322" s="14">
        <f t="shared" si="158"/>
        <v>27192</v>
      </c>
      <c r="J322" s="28">
        <f>VLOOKUP(C322,'Región 5'!$B$6:$N$1720,7,FALSE)</f>
        <v>22630.803981216257</v>
      </c>
      <c r="K322" s="29">
        <v>0.19</v>
      </c>
      <c r="L322" s="28">
        <f t="shared" si="133"/>
        <v>4300</v>
      </c>
      <c r="M322" s="30">
        <f t="shared" si="134"/>
        <v>26931</v>
      </c>
      <c r="N322" s="28">
        <f>VLOOKUP(C322,'Región 5'!$B$6:$N$1720,11,FALSE)</f>
        <v>20947.823173982211</v>
      </c>
      <c r="O322" s="29">
        <v>0.19</v>
      </c>
      <c r="P322" s="28">
        <f t="shared" si="135"/>
        <v>3980</v>
      </c>
      <c r="Q322" s="30">
        <f t="shared" si="136"/>
        <v>24928</v>
      </c>
      <c r="R322" s="38">
        <f>VLOOKUP(C322,'Región 5'!$B$6:$N$1720,10,FALSE)</f>
        <v>20371.542604709186</v>
      </c>
      <c r="S322" s="13">
        <v>0.19</v>
      </c>
      <c r="T322" s="28">
        <f t="shared" si="137"/>
        <v>3871</v>
      </c>
      <c r="U322" s="30">
        <f t="shared" si="138"/>
        <v>24243</v>
      </c>
      <c r="V322" s="12">
        <f>VLOOKUP(C322,'Región 5'!$B$6:$N$1720,9,FALSE)</f>
        <v>17199.933285090447</v>
      </c>
      <c r="W322" s="13">
        <v>0.19</v>
      </c>
      <c r="X322" s="28">
        <f t="shared" si="139"/>
        <v>3268</v>
      </c>
      <c r="Y322" s="30">
        <f t="shared" ref="Y322:Y385" si="165">ROUND(V322+X322,)</f>
        <v>20468</v>
      </c>
      <c r="Z322" s="38">
        <f>VLOOKUP(C322,'Región 5'!$B$6:$N$1720,5,FALSE)</f>
        <v>14755.132740536832</v>
      </c>
      <c r="AA322" s="13">
        <v>0.19</v>
      </c>
      <c r="AB322" s="28">
        <v>2052</v>
      </c>
      <c r="AC322" s="30">
        <f t="shared" si="140"/>
        <v>16807</v>
      </c>
      <c r="AD322" s="54">
        <f t="shared" si="153"/>
        <v>19792.564783418362</v>
      </c>
      <c r="AE322" s="54">
        <f t="shared" si="154"/>
        <v>19560.065231254546</v>
      </c>
      <c r="AF322" s="54">
        <f t="shared" si="155"/>
        <v>20659.682889345699</v>
      </c>
      <c r="AG322" s="54">
        <f t="shared" si="161"/>
        <v>19311.887140493487</v>
      </c>
      <c r="AH322" s="55">
        <f t="shared" si="156"/>
        <v>3199.1168739338013</v>
      </c>
      <c r="AI322" s="54">
        <f t="shared" si="162"/>
        <v>14755.132740536832</v>
      </c>
      <c r="AJ322" s="60">
        <v>0.19</v>
      </c>
      <c r="AK322" s="55">
        <f t="shared" si="163"/>
        <v>2803</v>
      </c>
      <c r="AL322" s="61">
        <f t="shared" si="164"/>
        <v>17558.132740536832</v>
      </c>
      <c r="AM322" s="62" t="s">
        <v>4668</v>
      </c>
    </row>
    <row r="323" spans="2:39" s="6" customFormat="1" ht="57.6">
      <c r="B323" s="11" t="s">
        <v>114</v>
      </c>
      <c r="C323" s="11" t="s">
        <v>1248</v>
      </c>
      <c r="D323" s="18" t="s">
        <v>1193</v>
      </c>
      <c r="E323" s="19" t="s">
        <v>115</v>
      </c>
      <c r="F323" s="12">
        <f>VLOOKUP(C323,'Región 5'!$B$6:$N$1720,13,FALSE)</f>
        <v>34543.80125147607</v>
      </c>
      <c r="G323" s="13">
        <v>0.19</v>
      </c>
      <c r="H323" s="27">
        <f t="shared" si="157"/>
        <v>6563.3222377804532</v>
      </c>
      <c r="I323" s="14">
        <f t="shared" si="158"/>
        <v>41107</v>
      </c>
      <c r="J323" s="28">
        <f>VLOOKUP(C323,'Región 5'!$B$6:$N$1720,7,FALSE)</f>
        <v>34215.822369569796</v>
      </c>
      <c r="K323" s="29">
        <v>0.19</v>
      </c>
      <c r="L323" s="28">
        <f t="shared" si="133"/>
        <v>6501</v>
      </c>
      <c r="M323" s="30">
        <f t="shared" si="134"/>
        <v>40717</v>
      </c>
      <c r="N323" s="28">
        <f>VLOOKUP(C323,'Región 5'!$B$6:$N$1720,11,FALSE)</f>
        <v>31665.891014621699</v>
      </c>
      <c r="O323" s="29">
        <v>0.19</v>
      </c>
      <c r="P323" s="28">
        <f t="shared" si="135"/>
        <v>6017</v>
      </c>
      <c r="Q323" s="30">
        <f t="shared" si="136"/>
        <v>37683</v>
      </c>
      <c r="R323" s="38">
        <f>VLOOKUP(C323,'Región 5'!$B$6:$N$1720,10,FALSE)</f>
        <v>30852.112998617973</v>
      </c>
      <c r="S323" s="13">
        <v>0.19</v>
      </c>
      <c r="T323" s="28">
        <f t="shared" si="137"/>
        <v>5862</v>
      </c>
      <c r="U323" s="30">
        <f t="shared" si="138"/>
        <v>36714</v>
      </c>
      <c r="V323" s="12">
        <f>VLOOKUP(C323,'Región 5'!$B$6:$N$1720,9,FALSE)</f>
        <v>26002.061305656527</v>
      </c>
      <c r="W323" s="13">
        <v>0.19</v>
      </c>
      <c r="X323" s="28">
        <f t="shared" si="139"/>
        <v>4940</v>
      </c>
      <c r="Y323" s="30">
        <f t="shared" si="165"/>
        <v>30942</v>
      </c>
      <c r="Z323" s="38">
        <f>VLOOKUP(C323,'Región 5'!$B$6:$N$1720,5,FALSE)</f>
        <v>22283.501502764546</v>
      </c>
      <c r="AA323" s="13">
        <v>0.19</v>
      </c>
      <c r="AB323" s="28">
        <v>313.5</v>
      </c>
      <c r="AC323" s="30">
        <f t="shared" si="140"/>
        <v>22597</v>
      </c>
      <c r="AD323" s="54">
        <f t="shared" si="153"/>
        <v>29927.198407117769</v>
      </c>
      <c r="AE323" s="54">
        <f t="shared" si="154"/>
        <v>29574.051481672504</v>
      </c>
      <c r="AF323" s="54">
        <f t="shared" si="155"/>
        <v>31259.002006619834</v>
      </c>
      <c r="AG323" s="54">
        <f t="shared" si="161"/>
        <v>29196.774755271632</v>
      </c>
      <c r="AH323" s="55">
        <f t="shared" si="156"/>
        <v>4845.9599653670648</v>
      </c>
      <c r="AI323" s="54">
        <f t="shared" si="162"/>
        <v>22283.501502764546</v>
      </c>
      <c r="AJ323" s="60">
        <v>0.19</v>
      </c>
      <c r="AK323" s="55">
        <f t="shared" si="163"/>
        <v>4234</v>
      </c>
      <c r="AL323" s="61">
        <f t="shared" si="164"/>
        <v>26517.501502764546</v>
      </c>
      <c r="AM323" s="62" t="s">
        <v>4668</v>
      </c>
    </row>
    <row r="324" spans="2:39" s="6" customFormat="1" ht="57.6">
      <c r="B324" s="11" t="s">
        <v>116</v>
      </c>
      <c r="C324" s="11" t="s">
        <v>1250</v>
      </c>
      <c r="D324" s="18" t="s">
        <v>1193</v>
      </c>
      <c r="E324" s="19" t="s">
        <v>117</v>
      </c>
      <c r="F324" s="12">
        <f>VLOOKUP(C324,'Región 5'!$B$6:$N$1720,13,FALSE)</f>
        <v>63543.819331877072</v>
      </c>
      <c r="G324" s="13">
        <v>0.19</v>
      </c>
      <c r="H324" s="27">
        <f t="shared" si="157"/>
        <v>12073.325673056645</v>
      </c>
      <c r="I324" s="14">
        <f t="shared" si="158"/>
        <v>75617</v>
      </c>
      <c r="J324" s="28">
        <f>VLOOKUP(C324,'Región 5'!$B$6:$N$1720,7,FALSE)</f>
        <v>62940.087504673793</v>
      </c>
      <c r="K324" s="29">
        <v>0.19</v>
      </c>
      <c r="L324" s="28">
        <f t="shared" si="133"/>
        <v>11959</v>
      </c>
      <c r="M324" s="30">
        <f t="shared" si="134"/>
        <v>74899</v>
      </c>
      <c r="N324" s="28">
        <f>VLOOKUP(C324,'Región 5'!$B$6:$N$1720,11,FALSE)</f>
        <v>58252.809693990908</v>
      </c>
      <c r="O324" s="29">
        <v>0.19</v>
      </c>
      <c r="P324" s="28">
        <f t="shared" si="135"/>
        <v>11068</v>
      </c>
      <c r="Q324" s="30">
        <f t="shared" si="136"/>
        <v>69321</v>
      </c>
      <c r="R324" s="38">
        <f>VLOOKUP(C324,'Región 5'!$B$6:$N$1720,10,FALSE)</f>
        <v>57111.705620288529</v>
      </c>
      <c r="S324" s="13">
        <v>0.19</v>
      </c>
      <c r="T324" s="28">
        <f t="shared" si="137"/>
        <v>10851</v>
      </c>
      <c r="U324" s="30">
        <f t="shared" si="138"/>
        <v>67963</v>
      </c>
      <c r="V324" s="12">
        <f>VLOOKUP(C324,'Región 5'!$B$6:$N$1720,9,FALSE)</f>
        <v>47831.165824358366</v>
      </c>
      <c r="W324" s="13">
        <v>0.19</v>
      </c>
      <c r="X324" s="28">
        <f t="shared" si="139"/>
        <v>9088</v>
      </c>
      <c r="Y324" s="30">
        <f t="shared" si="165"/>
        <v>56919</v>
      </c>
      <c r="Z324" s="38">
        <f>VLOOKUP(C324,'Región 5'!$B$6:$N$1720,5,FALSE)</f>
        <v>41492.200987657736</v>
      </c>
      <c r="AA324" s="13">
        <v>0.19</v>
      </c>
      <c r="AB324" s="28">
        <v>10801.5</v>
      </c>
      <c r="AC324" s="30">
        <f t="shared" si="140"/>
        <v>52294</v>
      </c>
      <c r="AD324" s="54">
        <f t="shared" si="153"/>
        <v>55195.298160474398</v>
      </c>
      <c r="AE324" s="54">
        <f t="shared" si="154"/>
        <v>54569.924223153343</v>
      </c>
      <c r="AF324" s="54">
        <f t="shared" si="155"/>
        <v>57682.257657139722</v>
      </c>
      <c r="AG324" s="54">
        <f t="shared" si="161"/>
        <v>53903.908881690833</v>
      </c>
      <c r="AH324" s="55">
        <f t="shared" si="156"/>
        <v>8771.6119300444298</v>
      </c>
      <c r="AI324" s="54">
        <f t="shared" si="162"/>
        <v>41492.200987657736</v>
      </c>
      <c r="AJ324" s="60">
        <v>0.19</v>
      </c>
      <c r="AK324" s="55">
        <f t="shared" si="163"/>
        <v>7884</v>
      </c>
      <c r="AL324" s="61">
        <f t="shared" si="164"/>
        <v>49376.200987657736</v>
      </c>
      <c r="AM324" s="62" t="s">
        <v>4668</v>
      </c>
    </row>
    <row r="325" spans="2:39" s="6" customFormat="1" ht="57.6">
      <c r="B325" s="11" t="s">
        <v>118</v>
      </c>
      <c r="C325" s="11" t="s">
        <v>1252</v>
      </c>
      <c r="D325" s="18" t="s">
        <v>1193</v>
      </c>
      <c r="E325" s="19" t="s">
        <v>119</v>
      </c>
      <c r="F325" s="12">
        <f>VLOOKUP(C325,'Región 5'!$B$6:$N$1720,13,FALSE)</f>
        <v>718.10662837759992</v>
      </c>
      <c r="G325" s="13">
        <v>0.19</v>
      </c>
      <c r="H325" s="27">
        <f t="shared" si="157"/>
        <v>136.44025939174398</v>
      </c>
      <c r="I325" s="14">
        <f t="shared" si="158"/>
        <v>855</v>
      </c>
      <c r="J325" s="28">
        <f>VLOOKUP(C325,'Región 5'!$B$6:$N$1720,7,FALSE)</f>
        <v>947.90074945843207</v>
      </c>
      <c r="K325" s="29">
        <v>0.19</v>
      </c>
      <c r="L325" s="28">
        <f t="shared" si="133"/>
        <v>180</v>
      </c>
      <c r="M325" s="30">
        <f t="shared" si="134"/>
        <v>1128</v>
      </c>
      <c r="N325" s="28">
        <f>VLOOKUP(C325,'Región 5'!$B$6:$N$1720,11,FALSE)</f>
        <v>873.478789790208</v>
      </c>
      <c r="O325" s="29">
        <v>0.19</v>
      </c>
      <c r="P325" s="28">
        <f t="shared" si="135"/>
        <v>166</v>
      </c>
      <c r="Q325" s="30">
        <f t="shared" si="136"/>
        <v>1039</v>
      </c>
      <c r="R325" s="38">
        <f>VLOOKUP(C325,'Región 5'!$B$6:$N$1720,10,FALSE)</f>
        <v>1674.49409253504</v>
      </c>
      <c r="S325" s="13">
        <v>0.19</v>
      </c>
      <c r="T325" s="28">
        <f t="shared" si="137"/>
        <v>318</v>
      </c>
      <c r="U325" s="30">
        <f t="shared" si="138"/>
        <v>1992</v>
      </c>
      <c r="V325" s="12">
        <f>VLOOKUP(C325,'Región 5'!$B$6:$N$1720,9,FALSE)</f>
        <v>719.99720728285581</v>
      </c>
      <c r="W325" s="13">
        <v>0.19</v>
      </c>
      <c r="X325" s="28">
        <f t="shared" si="139"/>
        <v>137</v>
      </c>
      <c r="Y325" s="30">
        <f t="shared" si="165"/>
        <v>857</v>
      </c>
      <c r="Z325" s="38">
        <f>VLOOKUP(C325,'Región 5'!$B$6:$N$1720,5,FALSE)</f>
        <v>617.57170040473602</v>
      </c>
      <c r="AA325" s="13">
        <v>0.19</v>
      </c>
      <c r="AB325" s="28">
        <v>114</v>
      </c>
      <c r="AC325" s="30">
        <f t="shared" si="140"/>
        <v>732</v>
      </c>
      <c r="AD325" s="54">
        <f t="shared" si="153"/>
        <v>925.25819464147855</v>
      </c>
      <c r="AE325" s="54">
        <f t="shared" si="154"/>
        <v>873.00687538714601</v>
      </c>
      <c r="AF325" s="54">
        <f t="shared" si="155"/>
        <v>796.7379985365319</v>
      </c>
      <c r="AG325" s="54">
        <f t="shared" si="161"/>
        <v>833.60010021132234</v>
      </c>
      <c r="AH325" s="55">
        <f t="shared" si="156"/>
        <v>385.81421586573856</v>
      </c>
      <c r="AI325" s="54">
        <f t="shared" si="162"/>
        <v>617.57170040473602</v>
      </c>
      <c r="AJ325" s="60">
        <v>0.19</v>
      </c>
      <c r="AK325" s="55">
        <f t="shared" si="163"/>
        <v>117</v>
      </c>
      <c r="AL325" s="61">
        <f t="shared" si="164"/>
        <v>734.57170040473602</v>
      </c>
      <c r="AM325" s="62" t="s">
        <v>4668</v>
      </c>
    </row>
    <row r="326" spans="2:39" s="6" customFormat="1" ht="57.6">
      <c r="B326" s="11" t="s">
        <v>120</v>
      </c>
      <c r="C326" s="11" t="s">
        <v>1254</v>
      </c>
      <c r="D326" s="18" t="s">
        <v>1193</v>
      </c>
      <c r="E326" s="19" t="s">
        <v>121</v>
      </c>
      <c r="F326" s="12">
        <f>VLOOKUP(C326,'Región 5'!$B$6:$N$1720,13,FALSE)</f>
        <v>1220.7812682419199</v>
      </c>
      <c r="G326" s="13">
        <v>0.19</v>
      </c>
      <c r="H326" s="27">
        <f t="shared" si="157"/>
        <v>231.94844096596478</v>
      </c>
      <c r="I326" s="14">
        <f t="shared" si="158"/>
        <v>1453</v>
      </c>
      <c r="J326" s="28">
        <f>VLOOKUP(C326,'Región 5'!$B$6:$N$1720,7,FALSE)</f>
        <v>1517.1634584995841</v>
      </c>
      <c r="K326" s="29">
        <v>0.19</v>
      </c>
      <c r="L326" s="28">
        <f t="shared" si="133"/>
        <v>288</v>
      </c>
      <c r="M326" s="30">
        <f t="shared" si="134"/>
        <v>1805</v>
      </c>
      <c r="N326" s="28">
        <f>VLOOKUP(C326,'Región 5'!$B$6:$N$1720,11,FALSE)</f>
        <v>1398.3494527134721</v>
      </c>
      <c r="O326" s="29">
        <v>0.19</v>
      </c>
      <c r="P326" s="28">
        <f t="shared" si="135"/>
        <v>266</v>
      </c>
      <c r="Q326" s="30">
        <f t="shared" si="136"/>
        <v>1664</v>
      </c>
      <c r="R326" s="38">
        <f>VLOOKUP(C326,'Región 5'!$B$6:$N$1720,10,FALSE)</f>
        <v>2203.2817007040003</v>
      </c>
      <c r="S326" s="13">
        <v>0.19</v>
      </c>
      <c r="T326" s="28">
        <f t="shared" si="137"/>
        <v>419</v>
      </c>
      <c r="U326" s="30">
        <f t="shared" si="138"/>
        <v>2622</v>
      </c>
      <c r="V326" s="12">
        <f>VLOOKUP(C326,'Región 5'!$B$6:$N$1720,9,FALSE)</f>
        <v>1152.4279624076944</v>
      </c>
      <c r="W326" s="13">
        <v>0.19</v>
      </c>
      <c r="X326" s="28">
        <f t="shared" si="139"/>
        <v>219</v>
      </c>
      <c r="Y326" s="30">
        <f t="shared" si="165"/>
        <v>1371</v>
      </c>
      <c r="Z326" s="38">
        <f>VLOOKUP(C326,'Región 5'!$B$6:$N$1720,5,FALSE)</f>
        <v>1078.465590981632</v>
      </c>
      <c r="AA326" s="13">
        <v>0.19</v>
      </c>
      <c r="AB326" s="28">
        <v>370.5</v>
      </c>
      <c r="AC326" s="30">
        <f t="shared" si="140"/>
        <v>1449</v>
      </c>
      <c r="AD326" s="54">
        <f t="shared" si="153"/>
        <v>1428.4115722580507</v>
      </c>
      <c r="AE326" s="54">
        <f t="shared" si="154"/>
        <v>1386.1046143208482</v>
      </c>
      <c r="AF326" s="54">
        <f t="shared" si="155"/>
        <v>1309.565360477696</v>
      </c>
      <c r="AG326" s="54">
        <f t="shared" si="161"/>
        <v>1350.66808479058</v>
      </c>
      <c r="AH326" s="55">
        <f t="shared" si="156"/>
        <v>412.53941149038417</v>
      </c>
      <c r="AI326" s="54">
        <f t="shared" si="162"/>
        <v>1078.465590981632</v>
      </c>
      <c r="AJ326" s="60">
        <v>0.19</v>
      </c>
      <c r="AK326" s="55">
        <f t="shared" si="163"/>
        <v>205</v>
      </c>
      <c r="AL326" s="61">
        <f t="shared" si="164"/>
        <v>1283.465590981632</v>
      </c>
      <c r="AM326" s="62" t="s">
        <v>4668</v>
      </c>
    </row>
    <row r="327" spans="2:39" s="6" customFormat="1" ht="57.6">
      <c r="B327" s="11" t="s">
        <v>122</v>
      </c>
      <c r="C327" s="11" t="s">
        <v>1256</v>
      </c>
      <c r="D327" s="18" t="s">
        <v>1193</v>
      </c>
      <c r="E327" s="19" t="s">
        <v>123</v>
      </c>
      <c r="F327" s="12">
        <f>VLOOKUP(C327,'Región 5'!$B$6:$N$1720,13,FALSE)</f>
        <v>28580.643809428482</v>
      </c>
      <c r="G327" s="13">
        <v>0.19</v>
      </c>
      <c r="H327" s="27">
        <f t="shared" si="157"/>
        <v>5430.3223237914117</v>
      </c>
      <c r="I327" s="14">
        <f t="shared" si="158"/>
        <v>34011</v>
      </c>
      <c r="J327" s="28">
        <f>VLOOKUP(C327,'Región 5'!$B$6:$N$1720,7,FALSE)</f>
        <v>34476.952052616194</v>
      </c>
      <c r="K327" s="29">
        <v>0.19</v>
      </c>
      <c r="L327" s="28">
        <f t="shared" si="133"/>
        <v>6551</v>
      </c>
      <c r="M327" s="30">
        <f t="shared" si="134"/>
        <v>41028</v>
      </c>
      <c r="N327" s="28">
        <f>VLOOKUP(C327,'Región 5'!$B$6:$N$1720,11,FALSE)</f>
        <v>31904.824674609146</v>
      </c>
      <c r="O327" s="29">
        <v>0.19</v>
      </c>
      <c r="P327" s="28">
        <f t="shared" si="135"/>
        <v>6062</v>
      </c>
      <c r="Q327" s="30">
        <f t="shared" si="136"/>
        <v>37967</v>
      </c>
      <c r="R327" s="38">
        <f>VLOOKUP(C327,'Región 5'!$B$6:$N$1720,10,FALSE)</f>
        <v>27086.263915774696</v>
      </c>
      <c r="S327" s="13">
        <v>0.19</v>
      </c>
      <c r="T327" s="28">
        <f t="shared" si="137"/>
        <v>5146</v>
      </c>
      <c r="U327" s="30">
        <f t="shared" si="138"/>
        <v>32232</v>
      </c>
      <c r="V327" s="12">
        <f>VLOOKUP(C327,'Región 5'!$B$6:$N$1720,9,FALSE)</f>
        <v>18195.605098765387</v>
      </c>
      <c r="W327" s="13">
        <v>0.19</v>
      </c>
      <c r="X327" s="28">
        <f t="shared" si="139"/>
        <v>3457</v>
      </c>
      <c r="Y327" s="30">
        <f t="shared" si="165"/>
        <v>21653</v>
      </c>
      <c r="Z327" s="38">
        <f>VLOOKUP(C327,'Región 5'!$B$6:$N$1720,5,FALSE)</f>
        <v>15524.159657108481</v>
      </c>
      <c r="AA327" s="13">
        <v>0.19</v>
      </c>
      <c r="AB327" s="28">
        <v>6811.5</v>
      </c>
      <c r="AC327" s="30">
        <f t="shared" si="140"/>
        <v>22336</v>
      </c>
      <c r="AD327" s="54">
        <f t="shared" si="153"/>
        <v>25961.408201383729</v>
      </c>
      <c r="AE327" s="54">
        <f t="shared" si="154"/>
        <v>24938.107380839549</v>
      </c>
      <c r="AF327" s="54">
        <f t="shared" si="155"/>
        <v>27833.453862601589</v>
      </c>
      <c r="AG327" s="54">
        <f t="shared" si="161"/>
        <v>23844.537970372887</v>
      </c>
      <c r="AH327" s="55">
        <f t="shared" si="156"/>
        <v>7552.5920981969075</v>
      </c>
      <c r="AI327" s="54">
        <f t="shared" si="162"/>
        <v>15524.159657108481</v>
      </c>
      <c r="AJ327" s="60">
        <v>0.19</v>
      </c>
      <c r="AK327" s="55">
        <f t="shared" si="163"/>
        <v>2950</v>
      </c>
      <c r="AL327" s="61">
        <f t="shared" si="164"/>
        <v>18474.159657108481</v>
      </c>
      <c r="AM327" s="62" t="s">
        <v>4668</v>
      </c>
    </row>
    <row r="328" spans="2:39" s="6" customFormat="1" ht="57.6">
      <c r="B328" s="11" t="s">
        <v>124</v>
      </c>
      <c r="C328" s="11" t="s">
        <v>1258</v>
      </c>
      <c r="D328" s="18" t="s">
        <v>1193</v>
      </c>
      <c r="E328" s="19" t="s">
        <v>125</v>
      </c>
      <c r="F328" s="12">
        <f>VLOOKUP(C328,'Región 5'!$B$6:$N$1720,13,FALSE)</f>
        <v>22548.548131056643</v>
      </c>
      <c r="G328" s="13">
        <v>0.19</v>
      </c>
      <c r="H328" s="27">
        <f t="shared" si="157"/>
        <v>4284.2241449007624</v>
      </c>
      <c r="I328" s="14">
        <f t="shared" si="158"/>
        <v>26833</v>
      </c>
      <c r="J328" s="28">
        <f>VLOOKUP(C328,'Región 5'!$B$6:$N$1720,7,FALSE)</f>
        <v>25022.751877921277</v>
      </c>
      <c r="K328" s="29">
        <v>0.19</v>
      </c>
      <c r="L328" s="28">
        <f t="shared" si="133"/>
        <v>4754</v>
      </c>
      <c r="M328" s="30">
        <f t="shared" si="134"/>
        <v>29777</v>
      </c>
      <c r="N328" s="28">
        <f>VLOOKUP(C328,'Región 5'!$B$6:$N$1720,11,FALSE)</f>
        <v>16132.591818606592</v>
      </c>
      <c r="O328" s="29">
        <v>0.19</v>
      </c>
      <c r="P328" s="28">
        <f t="shared" si="135"/>
        <v>3065</v>
      </c>
      <c r="Q328" s="30">
        <f t="shared" si="136"/>
        <v>19198</v>
      </c>
      <c r="R328" s="38">
        <f>VLOOKUP(C328,'Región 5'!$B$6:$N$1720,10,FALSE)</f>
        <v>33295.993061038847</v>
      </c>
      <c r="S328" s="13">
        <v>0.19</v>
      </c>
      <c r="T328" s="28">
        <f t="shared" si="137"/>
        <v>6326</v>
      </c>
      <c r="U328" s="30">
        <f t="shared" si="138"/>
        <v>39622</v>
      </c>
      <c r="V328" s="12">
        <f>VLOOKUP(C328,'Región 5'!$B$6:$N$1720,9,FALSE)</f>
        <v>13243.191875698176</v>
      </c>
      <c r="W328" s="13">
        <v>0.19</v>
      </c>
      <c r="X328" s="28">
        <f t="shared" si="139"/>
        <v>2516</v>
      </c>
      <c r="Y328" s="30">
        <f t="shared" si="165"/>
        <v>15759</v>
      </c>
      <c r="Z328" s="38">
        <f>VLOOKUP(C328,'Región 5'!$B$6:$N$1720,5,FALSE)</f>
        <v>11373.50334508595</v>
      </c>
      <c r="AA328" s="13">
        <v>0.19</v>
      </c>
      <c r="AB328" s="28">
        <v>7267.5</v>
      </c>
      <c r="AC328" s="30">
        <f t="shared" si="140"/>
        <v>18641</v>
      </c>
      <c r="AD328" s="54">
        <f t="shared" si="153"/>
        <v>20269.43001823458</v>
      </c>
      <c r="AE328" s="54">
        <f t="shared" si="154"/>
        <v>18904.8303186062</v>
      </c>
      <c r="AF328" s="54">
        <f t="shared" si="155"/>
        <v>19340.569974831618</v>
      </c>
      <c r="AG328" s="54">
        <f t="shared" si="161"/>
        <v>17659.186486736486</v>
      </c>
      <c r="AH328" s="55">
        <f t="shared" si="156"/>
        <v>8283.7039647937108</v>
      </c>
      <c r="AI328" s="54">
        <f t="shared" si="162"/>
        <v>11373.50334508595</v>
      </c>
      <c r="AJ328" s="60">
        <v>0.19</v>
      </c>
      <c r="AK328" s="55">
        <f t="shared" si="163"/>
        <v>2161</v>
      </c>
      <c r="AL328" s="61">
        <f t="shared" si="164"/>
        <v>13534.50334508595</v>
      </c>
      <c r="AM328" s="62" t="s">
        <v>4668</v>
      </c>
    </row>
    <row r="329" spans="2:39" s="6" customFormat="1" ht="57.6">
      <c r="B329" s="11" t="s">
        <v>126</v>
      </c>
      <c r="C329" s="11" t="s">
        <v>1260</v>
      </c>
      <c r="D329" s="18" t="s">
        <v>1193</v>
      </c>
      <c r="E329" s="19" t="s">
        <v>127</v>
      </c>
      <c r="F329" s="12">
        <f>VLOOKUP(C329,'Región 5'!$B$6:$N$1720,13,FALSE)</f>
        <v>933.53861689088001</v>
      </c>
      <c r="G329" s="13">
        <v>0.19</v>
      </c>
      <c r="H329" s="27">
        <f t="shared" si="157"/>
        <v>177.37233720926722</v>
      </c>
      <c r="I329" s="14">
        <f t="shared" si="158"/>
        <v>1111</v>
      </c>
      <c r="J329" s="28">
        <f>VLOOKUP(C329,'Región 5'!$B$6:$N$1720,7,FALSE)</f>
        <v>1248.1998849617921</v>
      </c>
      <c r="K329" s="29">
        <v>0.19</v>
      </c>
      <c r="L329" s="28">
        <f t="shared" ref="L329:L392" si="166">ROUND(J329*K329,)</f>
        <v>237</v>
      </c>
      <c r="M329" s="30">
        <f t="shared" ref="M329:M392" si="167">ROUND(J329+L329,)</f>
        <v>1485</v>
      </c>
      <c r="N329" s="28">
        <f>VLOOKUP(C329,'Región 5'!$B$6:$N$1720,11,FALSE)</f>
        <v>1155.4988474803199</v>
      </c>
      <c r="O329" s="29">
        <v>0.19</v>
      </c>
      <c r="P329" s="28">
        <f t="shared" ref="P329:P392" si="168">ROUND(N329*O329,)</f>
        <v>220</v>
      </c>
      <c r="Q329" s="30">
        <f t="shared" ref="Q329:Q392" si="169">ROUND(N329+P329,)</f>
        <v>1375</v>
      </c>
      <c r="R329" s="38">
        <f>VLOOKUP(C329,'Región 5'!$B$6:$N$1720,10,FALSE)</f>
        <v>1568.7365709012481</v>
      </c>
      <c r="S329" s="13">
        <v>0.19</v>
      </c>
      <c r="T329" s="28">
        <f t="shared" ref="T329:T392" si="170">ROUND(R329*S329,)</f>
        <v>298</v>
      </c>
      <c r="U329" s="30">
        <f t="shared" ref="U329:U392" si="171">ROUND(R329+T329,)</f>
        <v>1867</v>
      </c>
      <c r="V329" s="12">
        <f>VLOOKUP(C329,'Región 5'!$B$6:$N$1720,9,FALSE)</f>
        <v>949.18550749902033</v>
      </c>
      <c r="W329" s="13">
        <v>0.19</v>
      </c>
      <c r="X329" s="28">
        <f t="shared" ref="X329:X392" si="172">ROUND(V329*W329,)</f>
        <v>180</v>
      </c>
      <c r="Y329" s="30">
        <f t="shared" si="165"/>
        <v>1129</v>
      </c>
      <c r="Z329" s="38">
        <f>VLOOKUP(C329,'Región 5'!$B$6:$N$1720,5,FALSE)</f>
        <v>847.36582148556795</v>
      </c>
      <c r="AA329" s="13">
        <v>0.19</v>
      </c>
      <c r="AB329" s="28">
        <v>285</v>
      </c>
      <c r="AC329" s="30">
        <f t="shared" ref="AC329:AC392" si="173">ROUND(Z329+AB329,)</f>
        <v>1132</v>
      </c>
      <c r="AD329" s="54">
        <f t="shared" si="153"/>
        <v>1117.0875415364715</v>
      </c>
      <c r="AE329" s="54">
        <f t="shared" si="154"/>
        <v>1092.3446035769598</v>
      </c>
      <c r="AF329" s="54">
        <f t="shared" si="155"/>
        <v>1052.3421774896701</v>
      </c>
      <c r="AG329" s="54">
        <f t="shared" si="161"/>
        <v>1069.7299691716426</v>
      </c>
      <c r="AH329" s="55">
        <f t="shared" si="156"/>
        <v>267.31398309427072</v>
      </c>
      <c r="AI329" s="54">
        <f t="shared" si="162"/>
        <v>847.36582148556795</v>
      </c>
      <c r="AJ329" s="60">
        <v>0.19</v>
      </c>
      <c r="AK329" s="55">
        <f t="shared" si="163"/>
        <v>161</v>
      </c>
      <c r="AL329" s="61">
        <f t="shared" si="164"/>
        <v>1008.3658214855679</v>
      </c>
      <c r="AM329" s="62" t="s">
        <v>4668</v>
      </c>
    </row>
    <row r="330" spans="2:39" s="6" customFormat="1" ht="57.6">
      <c r="B330" s="11" t="s">
        <v>128</v>
      </c>
      <c r="C330" s="11" t="s">
        <v>1262</v>
      </c>
      <c r="D330" s="18" t="s">
        <v>1193</v>
      </c>
      <c r="E330" s="19" t="s">
        <v>129</v>
      </c>
      <c r="F330" s="12">
        <f>VLOOKUP(C330,'Región 5'!$B$6:$N$1720,13,FALSE)</f>
        <v>2226.1305479705602</v>
      </c>
      <c r="G330" s="13">
        <v>0.19</v>
      </c>
      <c r="H330" s="27">
        <f t="shared" si="157"/>
        <v>422.96480411440643</v>
      </c>
      <c r="I330" s="14">
        <f t="shared" si="158"/>
        <v>2649</v>
      </c>
      <c r="J330" s="28">
        <f>VLOOKUP(C330,'Región 5'!$B$6:$N$1720,7,FALSE)</f>
        <v>2500.3167151692801</v>
      </c>
      <c r="K330" s="29">
        <v>0.19</v>
      </c>
      <c r="L330" s="28">
        <f t="shared" si="166"/>
        <v>475</v>
      </c>
      <c r="M330" s="30">
        <f t="shared" si="167"/>
        <v>2975</v>
      </c>
      <c r="N330" s="28">
        <f>VLOOKUP(C330,'Región 5'!$B$6:$N$1720,11,FALSE)</f>
        <v>2307.080749714944</v>
      </c>
      <c r="O330" s="29">
        <v>0.19</v>
      </c>
      <c r="P330" s="28">
        <f t="shared" si="168"/>
        <v>438</v>
      </c>
      <c r="Q330" s="30">
        <f t="shared" si="169"/>
        <v>2745</v>
      </c>
      <c r="R330" s="38">
        <f>VLOOKUP(C330,'Región 5'!$B$6:$N$1720,10,FALSE)</f>
        <v>2260.567024922304</v>
      </c>
      <c r="S330" s="13">
        <v>0.19</v>
      </c>
      <c r="T330" s="28">
        <f t="shared" si="170"/>
        <v>430</v>
      </c>
      <c r="U330" s="30">
        <f t="shared" si="171"/>
        <v>2691</v>
      </c>
      <c r="V330" s="12">
        <f>VLOOKUP(C330,'Región 5'!$B$6:$N$1720,9,FALSE)</f>
        <v>1900.5331687736648</v>
      </c>
      <c r="W330" s="13">
        <v>0.19</v>
      </c>
      <c r="X330" s="28">
        <f t="shared" si="172"/>
        <v>361</v>
      </c>
      <c r="Y330" s="30">
        <f t="shared" si="165"/>
        <v>2262</v>
      </c>
      <c r="Z330" s="38">
        <f>VLOOKUP(C330,'Región 5'!$B$6:$N$1720,5,FALSE)</f>
        <v>1622.9209801333761</v>
      </c>
      <c r="AA330" s="13">
        <v>0.19</v>
      </c>
      <c r="AB330" s="28">
        <v>612.75</v>
      </c>
      <c r="AC330" s="30">
        <f t="shared" si="173"/>
        <v>2236</v>
      </c>
      <c r="AD330" s="54">
        <f t="shared" si="153"/>
        <v>2136.2581977806881</v>
      </c>
      <c r="AE330" s="54">
        <f t="shared" si="154"/>
        <v>2115.1107418794122</v>
      </c>
      <c r="AF330" s="54">
        <f t="shared" si="155"/>
        <v>2243.3487864464323</v>
      </c>
      <c r="AG330" s="54">
        <f t="shared" si="161"/>
        <v>2092.5496645098456</v>
      </c>
      <c r="AH330" s="55">
        <f t="shared" si="156"/>
        <v>317.59409959529381</v>
      </c>
      <c r="AI330" s="54">
        <f t="shared" si="162"/>
        <v>1622.9209801333761</v>
      </c>
      <c r="AJ330" s="60">
        <v>0.19</v>
      </c>
      <c r="AK330" s="55">
        <f t="shared" si="163"/>
        <v>308</v>
      </c>
      <c r="AL330" s="61">
        <f t="shared" si="164"/>
        <v>1930.9209801333761</v>
      </c>
      <c r="AM330" s="62" t="s">
        <v>4668</v>
      </c>
    </row>
    <row r="331" spans="2:39" s="6" customFormat="1" ht="57.6">
      <c r="B331" s="11" t="s">
        <v>130</v>
      </c>
      <c r="C331" s="11" t="s">
        <v>1264</v>
      </c>
      <c r="D331" s="18" t="s">
        <v>1193</v>
      </c>
      <c r="E331" s="19" t="s">
        <v>131</v>
      </c>
      <c r="F331" s="12">
        <f>VLOOKUP(C331,'Región 5'!$B$6:$N$1720,13,FALSE)</f>
        <v>25607.682367945214</v>
      </c>
      <c r="G331" s="13">
        <v>0.19</v>
      </c>
      <c r="H331" s="27">
        <f t="shared" si="157"/>
        <v>4865.4596499095906</v>
      </c>
      <c r="I331" s="14">
        <f t="shared" si="158"/>
        <v>30473</v>
      </c>
      <c r="J331" s="28">
        <f>VLOOKUP(C331,'Región 5'!$B$6:$N$1720,7,FALSE)</f>
        <v>25363.52611429683</v>
      </c>
      <c r="K331" s="29">
        <v>0.19</v>
      </c>
      <c r="L331" s="28">
        <f t="shared" si="166"/>
        <v>4819</v>
      </c>
      <c r="M331" s="30">
        <f t="shared" si="167"/>
        <v>30183</v>
      </c>
      <c r="N331" s="28">
        <f>VLOOKUP(C331,'Región 5'!$B$6:$N$1720,11,FALSE)</f>
        <v>23472.947209040896</v>
      </c>
      <c r="O331" s="29">
        <v>0.19</v>
      </c>
      <c r="P331" s="28">
        <f t="shared" si="168"/>
        <v>4460</v>
      </c>
      <c r="Q331" s="30">
        <f t="shared" si="169"/>
        <v>27933</v>
      </c>
      <c r="R331" s="38">
        <f>VLOOKUP(C331,'Región 5'!$B$6:$N$1720,10,FALSE)</f>
        <v>26430.567281645184</v>
      </c>
      <c r="S331" s="13">
        <v>0.19</v>
      </c>
      <c r="T331" s="28">
        <f t="shared" si="170"/>
        <v>5022</v>
      </c>
      <c r="U331" s="30">
        <f t="shared" si="171"/>
        <v>31453</v>
      </c>
      <c r="V331" s="12">
        <f>VLOOKUP(C331,'Región 5'!$B$6:$N$1720,9,FALSE)</f>
        <v>19275.600909689671</v>
      </c>
      <c r="W331" s="13">
        <v>0.19</v>
      </c>
      <c r="X331" s="28">
        <f t="shared" si="172"/>
        <v>3662</v>
      </c>
      <c r="Y331" s="30">
        <f t="shared" si="165"/>
        <v>22938</v>
      </c>
      <c r="Z331" s="38">
        <f>VLOOKUP(C331,'Región 5'!$B$6:$N$1720,5,FALSE)</f>
        <v>16444.641789847039</v>
      </c>
      <c r="AA331" s="13">
        <v>0.19</v>
      </c>
      <c r="AB331" s="28">
        <v>16501.5</v>
      </c>
      <c r="AC331" s="30">
        <f t="shared" si="173"/>
        <v>32946</v>
      </c>
      <c r="AD331" s="54">
        <f t="shared" si="153"/>
        <v>22765.827612077472</v>
      </c>
      <c r="AE331" s="54">
        <f t="shared" si="154"/>
        <v>22441.285236675863</v>
      </c>
      <c r="AF331" s="54">
        <f t="shared" si="155"/>
        <v>24418.236661668863</v>
      </c>
      <c r="AG331" s="54">
        <f t="shared" si="161"/>
        <v>22090.999314446479</v>
      </c>
      <c r="AH331" s="55">
        <f t="shared" si="156"/>
        <v>4022.277552959798</v>
      </c>
      <c r="AI331" s="54">
        <f t="shared" si="162"/>
        <v>16444.641789847039</v>
      </c>
      <c r="AJ331" s="60">
        <v>0.19</v>
      </c>
      <c r="AK331" s="55">
        <f t="shared" si="163"/>
        <v>3124</v>
      </c>
      <c r="AL331" s="61">
        <f t="shared" si="164"/>
        <v>19568.641789847039</v>
      </c>
      <c r="AM331" s="62" t="s">
        <v>4668</v>
      </c>
    </row>
    <row r="332" spans="2:39" s="6" customFormat="1" ht="57.6">
      <c r="B332" s="11" t="s">
        <v>132</v>
      </c>
      <c r="C332" s="11" t="s">
        <v>1266</v>
      </c>
      <c r="D332" s="18" t="s">
        <v>1193</v>
      </c>
      <c r="E332" s="19" t="s">
        <v>133</v>
      </c>
      <c r="F332" s="12">
        <f>VLOOKUP(C332,'Región 5'!$B$6:$N$1720,13,FALSE)</f>
        <v>68905.203419344223</v>
      </c>
      <c r="G332" s="13">
        <v>0.19</v>
      </c>
      <c r="H332" s="27">
        <f t="shared" si="157"/>
        <v>13091.988649675402</v>
      </c>
      <c r="I332" s="14">
        <f t="shared" si="158"/>
        <v>81997</v>
      </c>
      <c r="J332" s="28">
        <f>VLOOKUP(C332,'Región 5'!$B$6:$N$1720,7,FALSE)</f>
        <v>68251.465257837568</v>
      </c>
      <c r="K332" s="29">
        <v>0.19</v>
      </c>
      <c r="L332" s="28">
        <f t="shared" si="166"/>
        <v>12968</v>
      </c>
      <c r="M332" s="30">
        <f t="shared" si="167"/>
        <v>81219</v>
      </c>
      <c r="N332" s="28">
        <f>VLOOKUP(C332,'Región 5'!$B$6:$N$1720,11,FALSE)</f>
        <v>111934.5442862546</v>
      </c>
      <c r="O332" s="29">
        <v>0.19</v>
      </c>
      <c r="P332" s="28">
        <f t="shared" si="168"/>
        <v>21268</v>
      </c>
      <c r="Q332" s="30">
        <f t="shared" si="169"/>
        <v>133203</v>
      </c>
      <c r="R332" s="38">
        <f>VLOOKUP(C332,'Región 5'!$B$6:$N$1720,10,FALSE)</f>
        <v>70044.087890740731</v>
      </c>
      <c r="S332" s="13">
        <v>0.19</v>
      </c>
      <c r="T332" s="28">
        <f t="shared" si="170"/>
        <v>13308</v>
      </c>
      <c r="U332" s="30">
        <f t="shared" si="171"/>
        <v>83352</v>
      </c>
      <c r="V332" s="12">
        <f>VLOOKUP(C332,'Región 5'!$B$6:$N$1720,9,FALSE)</f>
        <v>51866.825846560925</v>
      </c>
      <c r="W332" s="13">
        <v>0.19</v>
      </c>
      <c r="X332" s="28">
        <f t="shared" si="172"/>
        <v>9855</v>
      </c>
      <c r="Y332" s="30">
        <f t="shared" si="165"/>
        <v>61722</v>
      </c>
      <c r="Z332" s="38">
        <f>VLOOKUP(C332,'Región 5'!$B$6:$N$1720,5,FALSE)</f>
        <v>44257.564331119109</v>
      </c>
      <c r="AA332" s="13">
        <v>0.19</v>
      </c>
      <c r="AB332" s="28">
        <v>125371.5</v>
      </c>
      <c r="AC332" s="30">
        <f t="shared" si="173"/>
        <v>169629</v>
      </c>
      <c r="AD332" s="54">
        <f t="shared" si="153"/>
        <v>69209.948505309527</v>
      </c>
      <c r="AE332" s="54">
        <f t="shared" si="154"/>
        <v>66261.734462002511</v>
      </c>
      <c r="AF332" s="54">
        <f t="shared" si="155"/>
        <v>68578.334338590896</v>
      </c>
      <c r="AG332" s="54">
        <f t="shared" si="161"/>
        <v>63660.436119697399</v>
      </c>
      <c r="AH332" s="55">
        <f t="shared" si="156"/>
        <v>23454.226964005316</v>
      </c>
      <c r="AI332" s="54">
        <f t="shared" si="162"/>
        <v>44257.564331119109</v>
      </c>
      <c r="AJ332" s="60">
        <v>0.19</v>
      </c>
      <c r="AK332" s="55">
        <f t="shared" si="163"/>
        <v>8409</v>
      </c>
      <c r="AL332" s="61">
        <f t="shared" si="164"/>
        <v>52666.564331119109</v>
      </c>
      <c r="AM332" s="62" t="s">
        <v>4668</v>
      </c>
    </row>
    <row r="333" spans="2:39" s="6" customFormat="1" ht="57.6">
      <c r="B333" s="11" t="s">
        <v>134</v>
      </c>
      <c r="C333" s="11" t="s">
        <v>1268</v>
      </c>
      <c r="D333" s="18" t="s">
        <v>1193</v>
      </c>
      <c r="E333" s="19" t="s">
        <v>135</v>
      </c>
      <c r="F333" s="12">
        <f>VLOOKUP(C333,'Región 5'!$B$6:$N$1720,13,FALSE)</f>
        <v>235208.6450587991</v>
      </c>
      <c r="G333" s="13">
        <v>0.19</v>
      </c>
      <c r="H333" s="27">
        <f t="shared" si="157"/>
        <v>44689.64256117183</v>
      </c>
      <c r="I333" s="14">
        <f t="shared" si="158"/>
        <v>279898</v>
      </c>
      <c r="J333" s="28">
        <f>VLOOKUP(C333,'Región 5'!$B$6:$N$1720,7,FALSE)</f>
        <v>392434.82722103654</v>
      </c>
      <c r="K333" s="29">
        <v>0.19</v>
      </c>
      <c r="L333" s="28">
        <f t="shared" si="166"/>
        <v>74563</v>
      </c>
      <c r="M333" s="30">
        <f t="shared" si="167"/>
        <v>466998</v>
      </c>
      <c r="N333" s="28">
        <f>VLOOKUP(C333,'Región 5'!$B$6:$N$1720,11,FALSE)</f>
        <v>217808.26862900221</v>
      </c>
      <c r="O333" s="29">
        <v>0.19</v>
      </c>
      <c r="P333" s="28">
        <f t="shared" si="168"/>
        <v>41384</v>
      </c>
      <c r="Q333" s="30">
        <f t="shared" si="169"/>
        <v>259192</v>
      </c>
      <c r="R333" s="38">
        <f>VLOOKUP(C333,'Región 5'!$B$6:$N$1720,10,FALSE)</f>
        <v>243427.37542058073</v>
      </c>
      <c r="S333" s="13">
        <v>0.19</v>
      </c>
      <c r="T333" s="28">
        <f t="shared" si="170"/>
        <v>46251</v>
      </c>
      <c r="U333" s="30">
        <f t="shared" si="171"/>
        <v>289678</v>
      </c>
      <c r="V333" s="12">
        <f>VLOOKUP(C333,'Región 5'!$B$6:$N$1720,9,FALSE)</f>
        <v>297296.1441483263</v>
      </c>
      <c r="W333" s="13">
        <v>0.19</v>
      </c>
      <c r="X333" s="28">
        <f t="shared" si="172"/>
        <v>56486</v>
      </c>
      <c r="Y333" s="30">
        <f t="shared" si="165"/>
        <v>353782</v>
      </c>
      <c r="Z333" s="38">
        <f>VLOOKUP(C333,'Región 5'!$B$6:$N$1720,5,FALSE)</f>
        <v>199769.43012415693</v>
      </c>
      <c r="AA333" s="13">
        <v>0.19</v>
      </c>
      <c r="AB333" s="28">
        <v>51015</v>
      </c>
      <c r="AC333" s="30">
        <f t="shared" si="173"/>
        <v>250784</v>
      </c>
      <c r="AD333" s="54">
        <f t="shared" si="153"/>
        <v>264324.11510031694</v>
      </c>
      <c r="AE333" s="54">
        <f t="shared" si="154"/>
        <v>257373.49390279985</v>
      </c>
      <c r="AF333" s="54">
        <f t="shared" si="155"/>
        <v>239318.0102396899</v>
      </c>
      <c r="AG333" s="54">
        <f t="shared" si="161"/>
        <v>251378.87738650799</v>
      </c>
      <c r="AH333" s="55">
        <f t="shared" si="156"/>
        <v>70873.020127430922</v>
      </c>
      <c r="AI333" s="54">
        <f t="shared" si="162"/>
        <v>199769.43012415693</v>
      </c>
      <c r="AJ333" s="60">
        <v>0.19</v>
      </c>
      <c r="AK333" s="55">
        <f t="shared" si="163"/>
        <v>37956</v>
      </c>
      <c r="AL333" s="61">
        <f t="shared" si="164"/>
        <v>237725.43012415693</v>
      </c>
      <c r="AM333" s="62" t="s">
        <v>4668</v>
      </c>
    </row>
    <row r="334" spans="2:39" s="6" customFormat="1" ht="57.6">
      <c r="B334" s="11" t="s">
        <v>136</v>
      </c>
      <c r="C334" s="11" t="s">
        <v>1270</v>
      </c>
      <c r="D334" s="18" t="s">
        <v>1193</v>
      </c>
      <c r="E334" s="19" t="s">
        <v>137</v>
      </c>
      <c r="F334" s="12">
        <f>VLOOKUP(C334,'Región 5'!$B$6:$N$1720,13,FALSE)</f>
        <v>235208.6450587991</v>
      </c>
      <c r="G334" s="13">
        <v>0.19</v>
      </c>
      <c r="H334" s="27">
        <f t="shared" si="157"/>
        <v>44689.64256117183</v>
      </c>
      <c r="I334" s="14">
        <f t="shared" si="158"/>
        <v>279898</v>
      </c>
      <c r="J334" s="28">
        <f>VLOOKUP(C334,'Región 5'!$B$6:$N$1720,7,FALSE)</f>
        <v>213593.63554463338</v>
      </c>
      <c r="K334" s="29">
        <v>0.19</v>
      </c>
      <c r="L334" s="28">
        <f t="shared" si="166"/>
        <v>40583</v>
      </c>
      <c r="M334" s="30">
        <f t="shared" si="167"/>
        <v>254177</v>
      </c>
      <c r="N334" s="28">
        <f>VLOOKUP(C334,'Región 5'!$B$6:$N$1720,11,FALSE)</f>
        <v>228690.84816996095</v>
      </c>
      <c r="O334" s="29">
        <v>0.19</v>
      </c>
      <c r="P334" s="28">
        <f t="shared" si="168"/>
        <v>43451</v>
      </c>
      <c r="Q334" s="30">
        <f t="shared" si="169"/>
        <v>272142</v>
      </c>
      <c r="R334" s="38">
        <f>VLOOKUP(C334,'Región 5'!$B$6:$N$1720,10,FALSE)</f>
        <v>243427.37542058073</v>
      </c>
      <c r="S334" s="13">
        <v>0.19</v>
      </c>
      <c r="T334" s="28">
        <f t="shared" si="170"/>
        <v>46251</v>
      </c>
      <c r="U334" s="30">
        <f t="shared" si="171"/>
        <v>289678</v>
      </c>
      <c r="V334" s="12">
        <f>VLOOKUP(C334,'Región 5'!$B$6:$N$1720,9,FALSE)</f>
        <v>220438.78460413846</v>
      </c>
      <c r="W334" s="13">
        <v>0.19</v>
      </c>
      <c r="X334" s="28">
        <f t="shared" si="172"/>
        <v>41883</v>
      </c>
      <c r="Y334" s="30">
        <f t="shared" si="165"/>
        <v>262322</v>
      </c>
      <c r="Z334" s="38">
        <f>VLOOKUP(C334,'Región 5'!$B$6:$N$1720,5,FALSE)</f>
        <v>235112.02707607197</v>
      </c>
      <c r="AA334" s="13">
        <v>0.19</v>
      </c>
      <c r="AB334" s="28">
        <v>239400</v>
      </c>
      <c r="AC334" s="30">
        <f t="shared" si="173"/>
        <v>474512</v>
      </c>
      <c r="AD334" s="54">
        <f t="shared" si="153"/>
        <v>229411.88597903075</v>
      </c>
      <c r="AE334" s="54">
        <f t="shared" si="154"/>
        <v>229194.27956985385</v>
      </c>
      <c r="AF334" s="54">
        <f t="shared" si="155"/>
        <v>231901.43762301648</v>
      </c>
      <c r="AG334" s="54">
        <f t="shared" si="161"/>
        <v>228974.88640049077</v>
      </c>
      <c r="AH334" s="55">
        <f t="shared" si="156"/>
        <v>10897.536044930239</v>
      </c>
      <c r="AI334" s="54">
        <f t="shared" si="162"/>
        <v>213593.63554463338</v>
      </c>
      <c r="AJ334" s="60">
        <v>0.19</v>
      </c>
      <c r="AK334" s="55">
        <f t="shared" si="163"/>
        <v>40583</v>
      </c>
      <c r="AL334" s="61">
        <f t="shared" si="164"/>
        <v>254176.63554463338</v>
      </c>
      <c r="AM334" s="62" t="s">
        <v>4668</v>
      </c>
    </row>
    <row r="335" spans="2:39" s="6" customFormat="1" ht="57.6">
      <c r="B335" s="11" t="s">
        <v>138</v>
      </c>
      <c r="C335" s="11" t="s">
        <v>1272</v>
      </c>
      <c r="D335" s="18" t="s">
        <v>1193</v>
      </c>
      <c r="E335" s="19" t="s">
        <v>139</v>
      </c>
      <c r="F335" s="12">
        <f>VLOOKUP(C335,'Región 5'!$B$6:$N$1720,13,FALSE)</f>
        <v>3087.8585020236801</v>
      </c>
      <c r="G335" s="13">
        <v>0.19</v>
      </c>
      <c r="H335" s="27">
        <f t="shared" si="157"/>
        <v>586.69311538449927</v>
      </c>
      <c r="I335" s="14">
        <f t="shared" si="158"/>
        <v>3675</v>
      </c>
      <c r="J335" s="28">
        <f>VLOOKUP(C335,'Región 5'!$B$6:$N$1720,7,FALSE)</f>
        <v>3928.6960814330878</v>
      </c>
      <c r="K335" s="29">
        <v>0.19</v>
      </c>
      <c r="L335" s="28">
        <f t="shared" si="166"/>
        <v>746</v>
      </c>
      <c r="M335" s="30">
        <f t="shared" si="167"/>
        <v>4675</v>
      </c>
      <c r="N335" s="28">
        <f>VLOOKUP(C335,'Región 5'!$B$6:$N$1720,11,FALSE)</f>
        <v>3646.6760237429767</v>
      </c>
      <c r="O335" s="29">
        <v>0.19</v>
      </c>
      <c r="P335" s="28">
        <f t="shared" si="168"/>
        <v>693</v>
      </c>
      <c r="Q335" s="30">
        <f t="shared" si="169"/>
        <v>4340</v>
      </c>
      <c r="R335" s="38">
        <f>VLOOKUP(C335,'Región 5'!$B$6:$N$1720,10,FALSE)</f>
        <v>7221.4761022274315</v>
      </c>
      <c r="S335" s="13">
        <v>0.19</v>
      </c>
      <c r="T335" s="28">
        <f t="shared" si="170"/>
        <v>1372</v>
      </c>
      <c r="U335" s="30">
        <f t="shared" si="171"/>
        <v>8593</v>
      </c>
      <c r="V335" s="12">
        <f>VLOOKUP(C335,'Región 5'!$B$6:$N$1720,9,FALSE)</f>
        <v>2985.9343641370087</v>
      </c>
      <c r="W335" s="13">
        <v>0.19</v>
      </c>
      <c r="X335" s="28">
        <f t="shared" si="172"/>
        <v>567</v>
      </c>
      <c r="Y335" s="30">
        <f t="shared" si="165"/>
        <v>3553</v>
      </c>
      <c r="Z335" s="38">
        <f>VLOOKUP(C335,'Región 5'!$B$6:$N$1720,5,FALSE)</f>
        <v>2548.6257065328641</v>
      </c>
      <c r="AA335" s="13">
        <v>0.19</v>
      </c>
      <c r="AB335" s="28">
        <v>741</v>
      </c>
      <c r="AC335" s="30">
        <f t="shared" si="173"/>
        <v>3290</v>
      </c>
      <c r="AD335" s="54">
        <f t="shared" si="153"/>
        <v>3903.2111300161746</v>
      </c>
      <c r="AE335" s="54">
        <f t="shared" si="154"/>
        <v>3666.9294140630818</v>
      </c>
      <c r="AF335" s="54">
        <f t="shared" si="155"/>
        <v>3367.2672628833284</v>
      </c>
      <c r="AG335" s="54">
        <f t="shared" si="161"/>
        <v>3491.7085856434642</v>
      </c>
      <c r="AH335" s="55">
        <f t="shared" si="156"/>
        <v>1698.142538894363</v>
      </c>
      <c r="AI335" s="54">
        <f t="shared" si="162"/>
        <v>2548.6257065328641</v>
      </c>
      <c r="AJ335" s="60">
        <v>0.19</v>
      </c>
      <c r="AK335" s="55">
        <f t="shared" si="163"/>
        <v>484</v>
      </c>
      <c r="AL335" s="61">
        <f t="shared" si="164"/>
        <v>3032.6257065328641</v>
      </c>
      <c r="AM335" s="62" t="s">
        <v>4668</v>
      </c>
    </row>
    <row r="336" spans="2:39" s="6" customFormat="1" ht="57.6">
      <c r="B336" s="11" t="s">
        <v>140</v>
      </c>
      <c r="C336" s="11" t="s">
        <v>1274</v>
      </c>
      <c r="D336" s="18" t="s">
        <v>1193</v>
      </c>
      <c r="E336" s="19" t="s">
        <v>141</v>
      </c>
      <c r="F336" s="12">
        <f>VLOOKUP(C336,'Región 5'!$B$6:$N$1720,13,FALSE)</f>
        <v>33739.521827693163</v>
      </c>
      <c r="G336" s="13">
        <v>0.19</v>
      </c>
      <c r="H336" s="27">
        <f t="shared" si="157"/>
        <v>6410.5091472617014</v>
      </c>
      <c r="I336" s="14">
        <f t="shared" si="158"/>
        <v>40150</v>
      </c>
      <c r="J336" s="28">
        <f>VLOOKUP(C336,'Región 5'!$B$6:$N$1720,7,FALSE)</f>
        <v>77235.632003048959</v>
      </c>
      <c r="K336" s="29">
        <v>0.19</v>
      </c>
      <c r="L336" s="28">
        <f t="shared" si="166"/>
        <v>14675</v>
      </c>
      <c r="M336" s="30">
        <f t="shared" si="167"/>
        <v>91911</v>
      </c>
      <c r="N336" s="28">
        <f>VLOOKUP(C336,'Región 5'!$B$6:$N$1720,11,FALSE)</f>
        <v>73856.613904428537</v>
      </c>
      <c r="O336" s="29">
        <v>0.19</v>
      </c>
      <c r="P336" s="28">
        <f t="shared" si="168"/>
        <v>14033</v>
      </c>
      <c r="Q336" s="30">
        <f t="shared" si="169"/>
        <v>87890</v>
      </c>
      <c r="R336" s="38">
        <f>VLOOKUP(C336,'Región 5'!$B$6:$N$1720,10,FALSE)</f>
        <v>70180.691356184383</v>
      </c>
      <c r="S336" s="13">
        <v>0.19</v>
      </c>
      <c r="T336" s="28">
        <f t="shared" si="170"/>
        <v>13334</v>
      </c>
      <c r="U336" s="30">
        <f t="shared" si="171"/>
        <v>83515</v>
      </c>
      <c r="V336" s="12">
        <f>VLOOKUP(C336,'Región 5'!$B$6:$N$1720,9,FALSE)</f>
        <v>58695.988546869929</v>
      </c>
      <c r="W336" s="13">
        <v>0.19</v>
      </c>
      <c r="X336" s="28">
        <f t="shared" si="172"/>
        <v>11152</v>
      </c>
      <c r="Y336" s="30">
        <f t="shared" si="165"/>
        <v>69848</v>
      </c>
      <c r="Z336" s="38">
        <f>VLOOKUP(C336,'Región 5'!$B$6:$N$1720,5,FALSE)</f>
        <v>50712.690096026112</v>
      </c>
      <c r="AA336" s="13">
        <v>0.19</v>
      </c>
      <c r="AB336" s="28">
        <v>13081.5</v>
      </c>
      <c r="AC336" s="30">
        <f t="shared" si="173"/>
        <v>63794</v>
      </c>
      <c r="AD336" s="54">
        <f t="shared" si="153"/>
        <v>60736.856289041847</v>
      </c>
      <c r="AE336" s="54">
        <f t="shared" si="154"/>
        <v>58530.395060503513</v>
      </c>
      <c r="AF336" s="54">
        <f t="shared" si="155"/>
        <v>64438.339951527159</v>
      </c>
      <c r="AG336" s="54">
        <f t="shared" si="161"/>
        <v>56006.315486695814</v>
      </c>
      <c r="AH336" s="55">
        <f t="shared" si="156"/>
        <v>16534.985804331118</v>
      </c>
      <c r="AI336" s="54">
        <f t="shared" si="162"/>
        <v>33739.521827693163</v>
      </c>
      <c r="AJ336" s="60">
        <v>0.19</v>
      </c>
      <c r="AK336" s="55">
        <f t="shared" si="163"/>
        <v>6411</v>
      </c>
      <c r="AL336" s="61">
        <f t="shared" si="164"/>
        <v>40150.521827693163</v>
      </c>
      <c r="AM336" s="62" t="s">
        <v>4668</v>
      </c>
    </row>
    <row r="337" spans="2:39" s="6" customFormat="1" ht="57.6">
      <c r="B337" s="11" t="s">
        <v>142</v>
      </c>
      <c r="C337" s="11" t="s">
        <v>1276</v>
      </c>
      <c r="D337" s="18" t="s">
        <v>1193</v>
      </c>
      <c r="E337" s="19" t="s">
        <v>143</v>
      </c>
      <c r="F337" s="12">
        <f>VLOOKUP(C337,'Región 5'!$B$6:$N$1720,13,FALSE)</f>
        <v>63543.819331877072</v>
      </c>
      <c r="G337" s="13">
        <v>0.19</v>
      </c>
      <c r="H337" s="27">
        <f t="shared" si="157"/>
        <v>12073.325673056645</v>
      </c>
      <c r="I337" s="14">
        <f t="shared" si="158"/>
        <v>75617</v>
      </c>
      <c r="J337" s="28">
        <f>VLOOKUP(C337,'Región 5'!$B$6:$N$1720,7,FALSE)</f>
        <v>62940.087504673793</v>
      </c>
      <c r="K337" s="29">
        <v>0.19</v>
      </c>
      <c r="L337" s="28">
        <f t="shared" si="166"/>
        <v>11959</v>
      </c>
      <c r="M337" s="30">
        <f t="shared" si="167"/>
        <v>74899</v>
      </c>
      <c r="N337" s="28">
        <f>VLOOKUP(C337,'Región 5'!$B$6:$N$1720,11,FALSE)</f>
        <v>58252.809693990908</v>
      </c>
      <c r="O337" s="29">
        <v>0.19</v>
      </c>
      <c r="P337" s="28">
        <f t="shared" si="168"/>
        <v>11068</v>
      </c>
      <c r="Q337" s="30">
        <f t="shared" si="169"/>
        <v>69321</v>
      </c>
      <c r="R337" s="38">
        <f>VLOOKUP(C337,'Región 5'!$B$6:$N$1720,10,FALSE)</f>
        <v>57111.705620288529</v>
      </c>
      <c r="S337" s="13">
        <v>0.19</v>
      </c>
      <c r="T337" s="28">
        <f t="shared" si="170"/>
        <v>10851</v>
      </c>
      <c r="U337" s="30">
        <f t="shared" si="171"/>
        <v>67963</v>
      </c>
      <c r="V337" s="12">
        <f>VLOOKUP(C337,'Región 5'!$B$6:$N$1720,9,FALSE)</f>
        <v>47831.165824358366</v>
      </c>
      <c r="W337" s="13">
        <v>0.19</v>
      </c>
      <c r="X337" s="28">
        <f t="shared" si="172"/>
        <v>9088</v>
      </c>
      <c r="Y337" s="30">
        <f t="shared" si="165"/>
        <v>56919</v>
      </c>
      <c r="Z337" s="38">
        <f>VLOOKUP(C337,'Región 5'!$B$6:$N$1720,5,FALSE)</f>
        <v>41492.200987657736</v>
      </c>
      <c r="AA337" s="13">
        <v>0.19</v>
      </c>
      <c r="AB337" s="28">
        <v>10801.5</v>
      </c>
      <c r="AC337" s="30">
        <f t="shared" si="173"/>
        <v>52294</v>
      </c>
      <c r="AD337" s="54">
        <f t="shared" si="153"/>
        <v>55195.298160474398</v>
      </c>
      <c r="AE337" s="54">
        <f t="shared" si="154"/>
        <v>54569.924223153343</v>
      </c>
      <c r="AF337" s="54">
        <f t="shared" si="155"/>
        <v>57682.257657139722</v>
      </c>
      <c r="AG337" s="54">
        <f t="shared" si="161"/>
        <v>53903.908881690833</v>
      </c>
      <c r="AH337" s="55">
        <f t="shared" si="156"/>
        <v>8771.6119300444298</v>
      </c>
      <c r="AI337" s="54">
        <f t="shared" si="162"/>
        <v>41492.200987657736</v>
      </c>
      <c r="AJ337" s="60">
        <v>0.19</v>
      </c>
      <c r="AK337" s="55">
        <f t="shared" si="163"/>
        <v>7884</v>
      </c>
      <c r="AL337" s="61">
        <f t="shared" si="164"/>
        <v>49376.200987657736</v>
      </c>
      <c r="AM337" s="62" t="s">
        <v>4668</v>
      </c>
    </row>
    <row r="338" spans="2:39" s="6" customFormat="1" ht="57.6">
      <c r="B338" s="11" t="s">
        <v>144</v>
      </c>
      <c r="C338" s="11" t="s">
        <v>1278</v>
      </c>
      <c r="D338" s="18" t="s">
        <v>1193</v>
      </c>
      <c r="E338" s="19" t="s">
        <v>145</v>
      </c>
      <c r="F338" s="12">
        <f>VLOOKUP(C338,'Región 5'!$B$6:$N$1720,13,FALSE)</f>
        <v>2809.2331302131706</v>
      </c>
      <c r="G338" s="13">
        <v>0.19</v>
      </c>
      <c r="H338" s="27">
        <f t="shared" si="157"/>
        <v>533.75429474050247</v>
      </c>
      <c r="I338" s="14">
        <f t="shared" si="158"/>
        <v>3343</v>
      </c>
      <c r="J338" s="28">
        <f>VLOOKUP(C338,'Región 5'!$B$6:$N$1720,7,FALSE)</f>
        <v>5199.0919894538247</v>
      </c>
      <c r="K338" s="29">
        <v>0.19</v>
      </c>
      <c r="L338" s="28">
        <f t="shared" si="166"/>
        <v>988</v>
      </c>
      <c r="M338" s="30">
        <f t="shared" si="167"/>
        <v>6187</v>
      </c>
      <c r="N338" s="28">
        <f>VLOOKUP(C338,'Región 5'!$B$6:$N$1720,11,FALSE)</f>
        <v>4819.148300621312</v>
      </c>
      <c r="O338" s="29">
        <v>0.19</v>
      </c>
      <c r="P338" s="28">
        <f t="shared" si="168"/>
        <v>916</v>
      </c>
      <c r="Q338" s="30">
        <f t="shared" si="169"/>
        <v>5735</v>
      </c>
      <c r="R338" s="38">
        <f>VLOOKUP(C338,'Región 5'!$B$6:$N$1720,10,FALSE)</f>
        <v>6345.4512980275204</v>
      </c>
      <c r="S338" s="13">
        <v>0.19</v>
      </c>
      <c r="T338" s="28">
        <f t="shared" si="170"/>
        <v>1206</v>
      </c>
      <c r="U338" s="30">
        <f t="shared" si="171"/>
        <v>7551</v>
      </c>
      <c r="V338" s="12">
        <f>VLOOKUP(C338,'Región 5'!$B$6:$N$1720,9,FALSE)</f>
        <v>3952.4171018410225</v>
      </c>
      <c r="W338" s="13">
        <v>0.19</v>
      </c>
      <c r="X338" s="28">
        <f t="shared" si="172"/>
        <v>751</v>
      </c>
      <c r="Y338" s="30">
        <f t="shared" si="165"/>
        <v>4703</v>
      </c>
      <c r="Z338" s="38">
        <f>VLOOKUP(C338,'Región 5'!$B$6:$N$1720,5,FALSE)</f>
        <v>3382.9350438661122</v>
      </c>
      <c r="AA338" s="13">
        <v>0.19</v>
      </c>
      <c r="AB338" s="28">
        <v>1254</v>
      </c>
      <c r="AC338" s="30">
        <f t="shared" si="173"/>
        <v>4637</v>
      </c>
      <c r="AD338" s="54">
        <f t="shared" si="153"/>
        <v>4418.0461440038271</v>
      </c>
      <c r="AE338" s="54">
        <f t="shared" si="154"/>
        <v>4259.4228173532829</v>
      </c>
      <c r="AF338" s="54">
        <f t="shared" si="155"/>
        <v>4385.7827012311673</v>
      </c>
      <c r="AG338" s="54">
        <f t="shared" si="161"/>
        <v>4103.9107571970098</v>
      </c>
      <c r="AH338" s="55">
        <f t="shared" si="156"/>
        <v>1293.2401856090728</v>
      </c>
      <c r="AI338" s="54">
        <f t="shared" si="162"/>
        <v>2809.2331302131706</v>
      </c>
      <c r="AJ338" s="60">
        <v>0.19</v>
      </c>
      <c r="AK338" s="55">
        <f t="shared" si="163"/>
        <v>534</v>
      </c>
      <c r="AL338" s="61">
        <f t="shared" si="164"/>
        <v>3343.2331302131706</v>
      </c>
      <c r="AM338" s="62" t="s">
        <v>4668</v>
      </c>
    </row>
    <row r="339" spans="2:39" s="6" customFormat="1" ht="57.6">
      <c r="B339" s="11" t="s">
        <v>146</v>
      </c>
      <c r="C339" s="11" t="s">
        <v>1280</v>
      </c>
      <c r="D339" s="18" t="s">
        <v>1193</v>
      </c>
      <c r="E339" s="19" t="s">
        <v>147</v>
      </c>
      <c r="F339" s="12">
        <f>VLOOKUP(C339,'Región 5'!$B$6:$N$1720,13,FALSE)</f>
        <v>3877.7757932390396</v>
      </c>
      <c r="G339" s="13">
        <v>0.19</v>
      </c>
      <c r="H339" s="27">
        <f t="shared" si="157"/>
        <v>736.77740071541757</v>
      </c>
      <c r="I339" s="14">
        <f t="shared" si="158"/>
        <v>4615</v>
      </c>
      <c r="J339" s="28">
        <f>VLOOKUP(C339,'Región 5'!$B$6:$N$1720,7,FALSE)</f>
        <v>2526.4296834739202</v>
      </c>
      <c r="K339" s="29">
        <v>0.19</v>
      </c>
      <c r="L339" s="28">
        <f t="shared" si="166"/>
        <v>480</v>
      </c>
      <c r="M339" s="30">
        <f t="shared" si="167"/>
        <v>3006</v>
      </c>
      <c r="N339" s="28">
        <f>VLOOKUP(C339,'Región 5'!$B$6:$N$1720,11,FALSE)</f>
        <v>2341.0276085109763</v>
      </c>
      <c r="O339" s="29">
        <v>0.19</v>
      </c>
      <c r="P339" s="28">
        <f t="shared" si="168"/>
        <v>445</v>
      </c>
      <c r="Q339" s="30">
        <f t="shared" si="169"/>
        <v>2786</v>
      </c>
      <c r="R339" s="38">
        <f>VLOOKUP(C339,'Región 5'!$B$6:$N$1720,10,FALSE)</f>
        <v>6345.4512980275204</v>
      </c>
      <c r="S339" s="13">
        <v>0.19</v>
      </c>
      <c r="T339" s="28">
        <f t="shared" si="170"/>
        <v>1206</v>
      </c>
      <c r="U339" s="30">
        <f t="shared" si="171"/>
        <v>7551</v>
      </c>
      <c r="V339" s="12">
        <f>VLOOKUP(C339,'Región 5'!$B$6:$N$1720,9,FALSE)</f>
        <v>18031.281411817949</v>
      </c>
      <c r="W339" s="13">
        <v>0.19</v>
      </c>
      <c r="X339" s="28">
        <f t="shared" si="172"/>
        <v>3426</v>
      </c>
      <c r="Y339" s="30">
        <f t="shared" si="165"/>
        <v>21457</v>
      </c>
      <c r="Z339" s="38">
        <f>VLOOKUP(C339,'Región 5'!$B$6:$N$1720,5,FALSE)</f>
        <v>1846.186859138048</v>
      </c>
      <c r="AA339" s="13">
        <v>0.19</v>
      </c>
      <c r="AB339" s="28">
        <v>1026</v>
      </c>
      <c r="AC339" s="30">
        <f t="shared" si="173"/>
        <v>2872</v>
      </c>
      <c r="AD339" s="54">
        <f t="shared" si="153"/>
        <v>5828.0254423679098</v>
      </c>
      <c r="AE339" s="54">
        <f t="shared" si="154"/>
        <v>4113.4876840312891</v>
      </c>
      <c r="AF339" s="54">
        <f t="shared" si="155"/>
        <v>3202.1027383564797</v>
      </c>
      <c r="AG339" s="54">
        <f t="shared" si="161"/>
        <v>3268.7439049225472</v>
      </c>
      <c r="AH339" s="55">
        <f t="shared" si="156"/>
        <v>6195.246345664038</v>
      </c>
      <c r="AI339" s="54">
        <f t="shared" si="162"/>
        <v>1846.186859138048</v>
      </c>
      <c r="AJ339" s="60">
        <v>0.19</v>
      </c>
      <c r="AK339" s="55">
        <f t="shared" si="163"/>
        <v>351</v>
      </c>
      <c r="AL339" s="61">
        <f t="shared" si="164"/>
        <v>2197.186859138048</v>
      </c>
      <c r="AM339" s="62" t="s">
        <v>4668</v>
      </c>
    </row>
    <row r="340" spans="2:39" s="6" customFormat="1" ht="57.6">
      <c r="B340" s="11" t="s">
        <v>148</v>
      </c>
      <c r="C340" s="11" t="s">
        <v>1282</v>
      </c>
      <c r="D340" s="18" t="s">
        <v>1193</v>
      </c>
      <c r="E340" s="19" t="s">
        <v>149</v>
      </c>
      <c r="F340" s="12">
        <f>VLOOKUP(C340,'Región 5'!$B$6:$N$1720,13,FALSE)</f>
        <v>2728.8051878348801</v>
      </c>
      <c r="G340" s="13">
        <v>0.19</v>
      </c>
      <c r="H340" s="27">
        <f t="shared" si="157"/>
        <v>518.4729856886272</v>
      </c>
      <c r="I340" s="14">
        <f t="shared" si="158"/>
        <v>3247</v>
      </c>
      <c r="J340" s="28">
        <f>VLOOKUP(C340,'Región 5'!$B$6:$N$1720,7,FALSE)</f>
        <v>2958.5993089157123</v>
      </c>
      <c r="K340" s="29">
        <v>0.19</v>
      </c>
      <c r="L340" s="28">
        <f t="shared" si="166"/>
        <v>562</v>
      </c>
      <c r="M340" s="30">
        <f t="shared" si="167"/>
        <v>3521</v>
      </c>
      <c r="N340" s="28">
        <f>VLOOKUP(C340,'Región 5'!$B$6:$N$1720,11,FALSE)</f>
        <v>2735.3334299110397</v>
      </c>
      <c r="O340" s="29">
        <v>0.19</v>
      </c>
      <c r="P340" s="28">
        <f t="shared" si="168"/>
        <v>520</v>
      </c>
      <c r="Q340" s="30">
        <f t="shared" si="169"/>
        <v>3255</v>
      </c>
      <c r="R340" s="38">
        <f>VLOOKUP(C340,'Región 5'!$B$6:$N$1720,10,FALSE)</f>
        <v>2625.4304745588861</v>
      </c>
      <c r="S340" s="13">
        <v>0.19</v>
      </c>
      <c r="T340" s="28">
        <f t="shared" si="170"/>
        <v>499</v>
      </c>
      <c r="U340" s="30">
        <f t="shared" si="171"/>
        <v>3124</v>
      </c>
      <c r="V340" s="12">
        <f>VLOOKUP(C340,'Región 5'!$B$6:$N$1720,9,FALSE)</f>
        <v>2249.7210035369717</v>
      </c>
      <c r="W340" s="13">
        <v>0.19</v>
      </c>
      <c r="X340" s="28">
        <f t="shared" si="172"/>
        <v>427</v>
      </c>
      <c r="Y340" s="30">
        <f t="shared" si="165"/>
        <v>2677</v>
      </c>
      <c r="Z340" s="38">
        <f>VLOOKUP(C340,'Región 5'!$B$6:$N$1720,5,FALSE)</f>
        <v>2000.2533721354241</v>
      </c>
      <c r="AA340" s="13">
        <v>0.19</v>
      </c>
      <c r="AB340" s="28">
        <v>883.5</v>
      </c>
      <c r="AC340" s="30">
        <f t="shared" si="173"/>
        <v>2884</v>
      </c>
      <c r="AD340" s="54">
        <f t="shared" si="153"/>
        <v>2549.6904628154857</v>
      </c>
      <c r="AE340" s="54">
        <f t="shared" si="154"/>
        <v>2527.8260912594064</v>
      </c>
      <c r="AF340" s="54">
        <f t="shared" si="155"/>
        <v>2677.1178311968833</v>
      </c>
      <c r="AG340" s="54">
        <f t="shared" si="161"/>
        <v>2504.831380270246</v>
      </c>
      <c r="AH340" s="55">
        <f t="shared" si="156"/>
        <v>355.34523575349675</v>
      </c>
      <c r="AI340" s="54">
        <f t="shared" si="162"/>
        <v>2000.2533721354241</v>
      </c>
      <c r="AJ340" s="60">
        <v>0.19</v>
      </c>
      <c r="AK340" s="55">
        <f t="shared" si="163"/>
        <v>380</v>
      </c>
      <c r="AL340" s="61">
        <f t="shared" si="164"/>
        <v>2380.2533721354239</v>
      </c>
      <c r="AM340" s="62" t="s">
        <v>4668</v>
      </c>
    </row>
    <row r="341" spans="2:39" s="6" customFormat="1" ht="57.6">
      <c r="B341" s="11" t="s">
        <v>150</v>
      </c>
      <c r="C341" s="11" t="s">
        <v>1284</v>
      </c>
      <c r="D341" s="18" t="s">
        <v>1193</v>
      </c>
      <c r="E341" s="19" t="s">
        <v>151</v>
      </c>
      <c r="F341" s="12">
        <f>VLOOKUP(C341,'Región 5'!$B$6:$N$1720,13,FALSE)</f>
        <v>13069.54063647232</v>
      </c>
      <c r="G341" s="13">
        <v>0.19</v>
      </c>
      <c r="H341" s="27">
        <f t="shared" si="157"/>
        <v>2483.212720929741</v>
      </c>
      <c r="I341" s="14">
        <f t="shared" si="158"/>
        <v>15553</v>
      </c>
      <c r="J341" s="28">
        <f>VLOOKUP(C341,'Región 5'!$B$6:$N$1720,7,FALSE)</f>
        <v>14557.979829836799</v>
      </c>
      <c r="K341" s="29">
        <v>0.19</v>
      </c>
      <c r="L341" s="28">
        <f t="shared" si="166"/>
        <v>2766</v>
      </c>
      <c r="M341" s="30">
        <f t="shared" si="167"/>
        <v>17324</v>
      </c>
      <c r="N341" s="28">
        <f>VLOOKUP(C341,'Región 5'!$B$6:$N$1720,11,FALSE)</f>
        <v>13469.069051533314</v>
      </c>
      <c r="O341" s="29">
        <v>0.19</v>
      </c>
      <c r="P341" s="28">
        <f t="shared" si="168"/>
        <v>2559</v>
      </c>
      <c r="Q341" s="30">
        <f t="shared" si="169"/>
        <v>16028</v>
      </c>
      <c r="R341" s="38">
        <f>VLOOKUP(C341,'Región 5'!$B$6:$N$1720,10,FALSE)</f>
        <v>13187.962947733864</v>
      </c>
      <c r="S341" s="13">
        <v>0.19</v>
      </c>
      <c r="T341" s="28">
        <f t="shared" si="170"/>
        <v>2506</v>
      </c>
      <c r="U341" s="30">
        <f t="shared" si="171"/>
        <v>15694</v>
      </c>
      <c r="V341" s="12">
        <f>VLOOKUP(C341,'Región 5'!$B$6:$N$1720,9,FALSE)</f>
        <v>11064.821946756803</v>
      </c>
      <c r="W341" s="13">
        <v>0.19</v>
      </c>
      <c r="X341" s="28">
        <f t="shared" si="172"/>
        <v>2102</v>
      </c>
      <c r="Y341" s="30">
        <f t="shared" si="165"/>
        <v>13167</v>
      </c>
      <c r="Z341" s="38">
        <f>VLOOKUP(C341,'Región 5'!$B$6:$N$1720,5,FALSE)</f>
        <v>9435.9210968816642</v>
      </c>
      <c r="AA341" s="13">
        <v>0.19</v>
      </c>
      <c r="AB341" s="28">
        <v>3391.5</v>
      </c>
      <c r="AC341" s="30">
        <f t="shared" si="173"/>
        <v>12827</v>
      </c>
      <c r="AD341" s="54">
        <f t="shared" si="153"/>
        <v>12464.215918202461</v>
      </c>
      <c r="AE341" s="54">
        <f t="shared" si="154"/>
        <v>12338.648077528987</v>
      </c>
      <c r="AF341" s="54">
        <f t="shared" si="155"/>
        <v>13128.751792103092</v>
      </c>
      <c r="AG341" s="54">
        <f t="shared" si="161"/>
        <v>12204.298950442711</v>
      </c>
      <c r="AH341" s="55">
        <f t="shared" si="156"/>
        <v>1866.1552950753094</v>
      </c>
      <c r="AI341" s="54">
        <f t="shared" si="162"/>
        <v>9435.9210968816642</v>
      </c>
      <c r="AJ341" s="60">
        <v>0.19</v>
      </c>
      <c r="AK341" s="55">
        <f t="shared" si="163"/>
        <v>1793</v>
      </c>
      <c r="AL341" s="61">
        <f t="shared" si="164"/>
        <v>11228.921096881664</v>
      </c>
      <c r="AM341" s="62" t="s">
        <v>4668</v>
      </c>
    </row>
    <row r="342" spans="2:39" s="6" customFormat="1" ht="57.6">
      <c r="B342" s="11" t="s">
        <v>152</v>
      </c>
      <c r="C342" s="11" t="s">
        <v>1286</v>
      </c>
      <c r="D342" s="18" t="s">
        <v>1193</v>
      </c>
      <c r="E342" s="19" t="s">
        <v>153</v>
      </c>
      <c r="F342" s="12">
        <f>VLOOKUP(C342,'Región 5'!$B$6:$N$1720,13,FALSE)</f>
        <v>77977.762562266827</v>
      </c>
      <c r="G342" s="13">
        <v>0.19</v>
      </c>
      <c r="H342" s="27">
        <f t="shared" si="157"/>
        <v>14815.774886830697</v>
      </c>
      <c r="I342" s="14">
        <f t="shared" si="158"/>
        <v>92794</v>
      </c>
      <c r="J342" s="28">
        <f>VLOOKUP(C342,'Región 5'!$B$6:$N$1720,7,FALSE)</f>
        <v>8178.5816730132474</v>
      </c>
      <c r="K342" s="29">
        <v>0.19</v>
      </c>
      <c r="L342" s="28">
        <f t="shared" si="166"/>
        <v>1554</v>
      </c>
      <c r="M342" s="30">
        <f t="shared" si="167"/>
        <v>9733</v>
      </c>
      <c r="N342" s="28">
        <f>VLOOKUP(C342,'Región 5'!$B$6:$N$1720,11,FALSE)</f>
        <v>7563.621269438976</v>
      </c>
      <c r="O342" s="29">
        <v>0.19</v>
      </c>
      <c r="P342" s="28">
        <f t="shared" si="168"/>
        <v>1437</v>
      </c>
      <c r="Q342" s="30">
        <f t="shared" si="169"/>
        <v>9001</v>
      </c>
      <c r="R342" s="38">
        <f>VLOOKUP(C342,'Región 5'!$B$6:$N$1720,10,FALSE)</f>
        <v>7360.7235057119242</v>
      </c>
      <c r="S342" s="13">
        <v>0.19</v>
      </c>
      <c r="T342" s="28">
        <f t="shared" si="170"/>
        <v>1399</v>
      </c>
      <c r="U342" s="30">
        <f t="shared" si="171"/>
        <v>8760</v>
      </c>
      <c r="V342" s="12">
        <f>VLOOKUP(C342,'Región 5'!$B$6:$N$1720,9,FALSE)</f>
        <v>6030.2468802158701</v>
      </c>
      <c r="W342" s="13">
        <v>0.19</v>
      </c>
      <c r="X342" s="28">
        <f t="shared" si="172"/>
        <v>1146</v>
      </c>
      <c r="Y342" s="30">
        <f t="shared" si="165"/>
        <v>7176</v>
      </c>
      <c r="Z342" s="38">
        <f>VLOOKUP(C342,'Región 5'!$B$6:$N$1720,5,FALSE)</f>
        <v>5302.2382142571523</v>
      </c>
      <c r="AA342" s="13">
        <v>0.19</v>
      </c>
      <c r="AB342" s="28">
        <v>1966.5</v>
      </c>
      <c r="AC342" s="30">
        <f t="shared" si="173"/>
        <v>7269</v>
      </c>
      <c r="AD342" s="54">
        <f t="shared" si="153"/>
        <v>18735.529017484001</v>
      </c>
      <c r="AE342" s="54">
        <f t="shared" si="154"/>
        <v>10213.679566152166</v>
      </c>
      <c r="AF342" s="54">
        <f t="shared" si="155"/>
        <v>7462.1723875754506</v>
      </c>
      <c r="AG342" s="54">
        <f t="shared" si="161"/>
        <v>7919.8191249153524</v>
      </c>
      <c r="AH342" s="55">
        <f t="shared" si="156"/>
        <v>29041.923461649825</v>
      </c>
      <c r="AI342" s="54">
        <f t="shared" si="162"/>
        <v>5302.2382142571523</v>
      </c>
      <c r="AJ342" s="60">
        <v>0.19</v>
      </c>
      <c r="AK342" s="55">
        <f t="shared" si="163"/>
        <v>1007</v>
      </c>
      <c r="AL342" s="61">
        <f t="shared" si="164"/>
        <v>6309.2382142571523</v>
      </c>
      <c r="AM342" s="62" t="s">
        <v>4668</v>
      </c>
    </row>
    <row r="343" spans="2:39" s="6" customFormat="1" ht="57.6">
      <c r="B343" s="11" t="s">
        <v>154</v>
      </c>
      <c r="C343" s="11" t="s">
        <v>1288</v>
      </c>
      <c r="D343" s="18" t="s">
        <v>1193</v>
      </c>
      <c r="E343" s="19" t="s">
        <v>155</v>
      </c>
      <c r="F343" s="12">
        <f>VLOOKUP(C343,'Región 5'!$B$6:$N$1720,13,FALSE)</f>
        <v>38634.136606714877</v>
      </c>
      <c r="G343" s="13">
        <v>0.19</v>
      </c>
      <c r="H343" s="27">
        <f t="shared" si="157"/>
        <v>7340.4859552758271</v>
      </c>
      <c r="I343" s="14">
        <f t="shared" si="158"/>
        <v>45975</v>
      </c>
      <c r="J343" s="28">
        <f>VLOOKUP(C343,'Región 5'!$B$6:$N$1720,7,FALSE)</f>
        <v>42771.736434585087</v>
      </c>
      <c r="K343" s="29">
        <v>0.19</v>
      </c>
      <c r="L343" s="28">
        <f t="shared" si="166"/>
        <v>8127</v>
      </c>
      <c r="M343" s="30">
        <f t="shared" si="167"/>
        <v>50899</v>
      </c>
      <c r="N343" s="28">
        <f>VLOOKUP(C343,'Región 5'!$B$6:$N$1720,11,FALSE)</f>
        <v>39587.259949834239</v>
      </c>
      <c r="O343" s="29">
        <v>0.19</v>
      </c>
      <c r="P343" s="28">
        <f t="shared" si="168"/>
        <v>7522</v>
      </c>
      <c r="Q343" s="30">
        <f t="shared" si="169"/>
        <v>47109</v>
      </c>
      <c r="R343" s="38">
        <f>VLOOKUP(C343,'Región 5'!$B$6:$N$1720,10,FALSE)</f>
        <v>38731.048360335473</v>
      </c>
      <c r="S343" s="13">
        <v>0.19</v>
      </c>
      <c r="T343" s="28">
        <f t="shared" si="170"/>
        <v>7359</v>
      </c>
      <c r="U343" s="30">
        <f t="shared" si="171"/>
        <v>46090</v>
      </c>
      <c r="V343" s="12">
        <f>VLOOKUP(C343,'Región 5'!$B$6:$N$1720,9,FALSE)</f>
        <v>32504.73878584629</v>
      </c>
      <c r="W343" s="13">
        <v>0.19</v>
      </c>
      <c r="X343" s="28">
        <f t="shared" si="172"/>
        <v>6176</v>
      </c>
      <c r="Y343" s="30">
        <f t="shared" si="165"/>
        <v>38681</v>
      </c>
      <c r="Z343" s="38">
        <f>VLOOKUP(C343,'Región 5'!$B$6:$N$1720,5,FALSE)</f>
        <v>27724.138449036287</v>
      </c>
      <c r="AA343" s="13">
        <v>0.19</v>
      </c>
      <c r="AB343" s="28">
        <v>10801.5</v>
      </c>
      <c r="AC343" s="30">
        <f t="shared" si="173"/>
        <v>38526</v>
      </c>
      <c r="AD343" s="54">
        <f t="shared" si="153"/>
        <v>36658.843097725381</v>
      </c>
      <c r="AE343" s="54">
        <f t="shared" si="154"/>
        <v>36287.572898007369</v>
      </c>
      <c r="AF343" s="54">
        <f t="shared" si="155"/>
        <v>38682.592483525179</v>
      </c>
      <c r="AG343" s="54">
        <f t="shared" si="161"/>
        <v>35889.911856144608</v>
      </c>
      <c r="AH343" s="55">
        <f t="shared" si="156"/>
        <v>5499.5352366879388</v>
      </c>
      <c r="AI343" s="54">
        <f t="shared" si="162"/>
        <v>27724.138449036287</v>
      </c>
      <c r="AJ343" s="60">
        <v>0.19</v>
      </c>
      <c r="AK343" s="55">
        <f t="shared" si="163"/>
        <v>5268</v>
      </c>
      <c r="AL343" s="61">
        <f t="shared" si="164"/>
        <v>32992.138449036283</v>
      </c>
      <c r="AM343" s="62" t="s">
        <v>4668</v>
      </c>
    </row>
    <row r="344" spans="2:39" s="6" customFormat="1" ht="57.6">
      <c r="B344" s="11" t="s">
        <v>156</v>
      </c>
      <c r="C344" s="11" t="s">
        <v>1290</v>
      </c>
      <c r="D344" s="18" t="s">
        <v>1193</v>
      </c>
      <c r="E344" s="19" t="s">
        <v>157</v>
      </c>
      <c r="F344" s="12">
        <f>VLOOKUP(C344,'Región 5'!$B$6:$N$1720,13,FALSE)</f>
        <v>1148.9706054041601</v>
      </c>
      <c r="G344" s="13">
        <v>0.19</v>
      </c>
      <c r="H344" s="27">
        <f t="shared" si="157"/>
        <v>218.30441502679042</v>
      </c>
      <c r="I344" s="14">
        <f t="shared" si="158"/>
        <v>1367</v>
      </c>
      <c r="J344" s="28">
        <f>VLOOKUP(C344,'Región 5'!$B$6:$N$1720,7,FALSE)</f>
        <v>1327.844438290944</v>
      </c>
      <c r="K344" s="29">
        <v>0.19</v>
      </c>
      <c r="L344" s="28">
        <f t="shared" si="166"/>
        <v>252</v>
      </c>
      <c r="M344" s="30">
        <f t="shared" si="167"/>
        <v>1580</v>
      </c>
      <c r="N344" s="28">
        <f>VLOOKUP(C344,'Región 5'!$B$6:$N$1720,11,FALSE)</f>
        <v>1232.5321039790081</v>
      </c>
      <c r="O344" s="29">
        <v>0.19</v>
      </c>
      <c r="P344" s="28">
        <f t="shared" si="168"/>
        <v>234</v>
      </c>
      <c r="Q344" s="30">
        <f t="shared" si="169"/>
        <v>1467</v>
      </c>
      <c r="R344" s="38">
        <f>VLOOKUP(C344,'Región 5'!$B$6:$N$1720,10,FALSE)</f>
        <v>1636.5976472829313</v>
      </c>
      <c r="S344" s="13">
        <v>0.19</v>
      </c>
      <c r="T344" s="28">
        <f t="shared" si="170"/>
        <v>311</v>
      </c>
      <c r="U344" s="30">
        <f t="shared" si="171"/>
        <v>1948</v>
      </c>
      <c r="V344" s="12">
        <f>VLOOKUP(C344,'Región 5'!$B$6:$N$1720,9,FALSE)</f>
        <v>1008.6447363286854</v>
      </c>
      <c r="W344" s="13">
        <v>0.19</v>
      </c>
      <c r="X344" s="28">
        <f t="shared" si="172"/>
        <v>192</v>
      </c>
      <c r="Y344" s="30">
        <f t="shared" si="165"/>
        <v>1201</v>
      </c>
      <c r="Z344" s="38">
        <f>VLOOKUP(C344,'Región 5'!$B$6:$N$1720,5,FALSE)</f>
        <v>861.72795405312002</v>
      </c>
      <c r="AA344" s="13">
        <v>0.19</v>
      </c>
      <c r="AB344" s="28">
        <v>313.5</v>
      </c>
      <c r="AC344" s="30">
        <f t="shared" si="173"/>
        <v>1175</v>
      </c>
      <c r="AD344" s="54">
        <f t="shared" si="153"/>
        <v>1202.719580889808</v>
      </c>
      <c r="AE344" s="54">
        <f t="shared" si="154"/>
        <v>1178.1957395120776</v>
      </c>
      <c r="AF344" s="54">
        <f t="shared" si="155"/>
        <v>1190.7513546915841</v>
      </c>
      <c r="AG344" s="54">
        <f t="shared" si="161"/>
        <v>1154.357939359749</v>
      </c>
      <c r="AH344" s="55">
        <f t="shared" si="156"/>
        <v>268.93288389468012</v>
      </c>
      <c r="AI344" s="54">
        <f t="shared" si="162"/>
        <v>861.72795405312002</v>
      </c>
      <c r="AJ344" s="60">
        <v>0.19</v>
      </c>
      <c r="AK344" s="55">
        <f t="shared" si="163"/>
        <v>164</v>
      </c>
      <c r="AL344" s="61">
        <f t="shared" si="164"/>
        <v>1025.7279540531199</v>
      </c>
      <c r="AM344" s="62" t="s">
        <v>4668</v>
      </c>
    </row>
    <row r="345" spans="2:39" s="6" customFormat="1" ht="57.6">
      <c r="B345" s="11" t="s">
        <v>158</v>
      </c>
      <c r="C345" s="11" t="s">
        <v>1292</v>
      </c>
      <c r="D345" s="18" t="s">
        <v>1193</v>
      </c>
      <c r="E345" s="19" t="s">
        <v>159</v>
      </c>
      <c r="F345" s="12">
        <f>VLOOKUP(C345,'Región 5'!$B$6:$N$1720,13,FALSE)</f>
        <v>646.29596553984004</v>
      </c>
      <c r="G345" s="13">
        <v>0.19</v>
      </c>
      <c r="H345" s="27">
        <f t="shared" si="157"/>
        <v>122.79623345256961</v>
      </c>
      <c r="I345" s="14">
        <f t="shared" si="158"/>
        <v>769</v>
      </c>
      <c r="J345" s="28">
        <f>VLOOKUP(C345,'Región 5'!$B$6:$N$1720,7,FALSE)</f>
        <v>737.69135460608004</v>
      </c>
      <c r="K345" s="29">
        <v>0.19</v>
      </c>
      <c r="L345" s="28">
        <f t="shared" si="166"/>
        <v>140</v>
      </c>
      <c r="M345" s="30">
        <f t="shared" si="167"/>
        <v>878</v>
      </c>
      <c r="N345" s="28">
        <f>VLOOKUP(C345,'Región 5'!$B$6:$N$1720,11,FALSE)</f>
        <v>676.32587909017593</v>
      </c>
      <c r="O345" s="29">
        <v>0.19</v>
      </c>
      <c r="P345" s="28">
        <f t="shared" si="168"/>
        <v>129</v>
      </c>
      <c r="Q345" s="30">
        <f t="shared" si="169"/>
        <v>805</v>
      </c>
      <c r="R345" s="38">
        <f>VLOOKUP(C345,'Región 5'!$B$6:$N$1720,10,FALSE)</f>
        <v>660.98451021120013</v>
      </c>
      <c r="S345" s="13">
        <v>0.19</v>
      </c>
      <c r="T345" s="28">
        <f t="shared" si="170"/>
        <v>126</v>
      </c>
      <c r="U345" s="30">
        <f t="shared" si="171"/>
        <v>787</v>
      </c>
      <c r="V345" s="12">
        <f>VLOOKUP(C345,'Región 5'!$B$6:$N$1720,9,FALSE)</f>
        <v>559.99782788666573</v>
      </c>
      <c r="W345" s="13">
        <v>0.19</v>
      </c>
      <c r="X345" s="28">
        <f t="shared" si="172"/>
        <v>106</v>
      </c>
      <c r="Y345" s="30">
        <f t="shared" si="165"/>
        <v>666</v>
      </c>
      <c r="Z345" s="38">
        <f>VLOOKUP(C345,'Región 5'!$B$6:$N$1720,5,FALSE)</f>
        <v>480.47861680537596</v>
      </c>
      <c r="AA345" s="13">
        <v>0.19</v>
      </c>
      <c r="AB345" s="28">
        <v>185.25</v>
      </c>
      <c r="AC345" s="30">
        <f t="shared" si="173"/>
        <v>666</v>
      </c>
      <c r="AD345" s="54">
        <f t="shared" si="153"/>
        <v>626.96235902322292</v>
      </c>
      <c r="AE345" s="54">
        <f t="shared" si="154"/>
        <v>620.99147604043878</v>
      </c>
      <c r="AF345" s="54">
        <f t="shared" si="155"/>
        <v>653.64023787552014</v>
      </c>
      <c r="AG345" s="54">
        <f t="shared" si="161"/>
        <v>614.67157028830536</v>
      </c>
      <c r="AH345" s="55">
        <f t="shared" si="156"/>
        <v>91.837571672022932</v>
      </c>
      <c r="AI345" s="54">
        <f t="shared" si="162"/>
        <v>480.47861680537596</v>
      </c>
      <c r="AJ345" s="60">
        <v>0.19</v>
      </c>
      <c r="AK345" s="55">
        <f t="shared" si="163"/>
        <v>91</v>
      </c>
      <c r="AL345" s="61">
        <f t="shared" si="164"/>
        <v>571.47861680537596</v>
      </c>
      <c r="AM345" s="62" t="s">
        <v>4668</v>
      </c>
    </row>
    <row r="346" spans="2:39" s="6" customFormat="1" ht="57.6">
      <c r="B346" s="11" t="s">
        <v>160</v>
      </c>
      <c r="C346" s="11" t="s">
        <v>1294</v>
      </c>
      <c r="D346" s="18" t="s">
        <v>1193</v>
      </c>
      <c r="E346" s="19" t="s">
        <v>161</v>
      </c>
      <c r="F346" s="12">
        <f>VLOOKUP(C346,'Región 5'!$B$6:$N$1720,13,FALSE)</f>
        <v>6149.8651654257665</v>
      </c>
      <c r="G346" s="13">
        <v>0.19</v>
      </c>
      <c r="H346" s="27">
        <f t="shared" si="157"/>
        <v>1168.4743814308956</v>
      </c>
      <c r="I346" s="14">
        <f t="shared" si="158"/>
        <v>7318</v>
      </c>
      <c r="J346" s="28">
        <f>VLOOKUP(C346,'Región 5'!$B$6:$N$1720,7,FALSE)</f>
        <v>6092.1555054725113</v>
      </c>
      <c r="K346" s="29">
        <v>0.19</v>
      </c>
      <c r="L346" s="28">
        <f t="shared" si="166"/>
        <v>1158</v>
      </c>
      <c r="M346" s="30">
        <f t="shared" si="167"/>
        <v>7250</v>
      </c>
      <c r="N346" s="28">
        <f>VLOOKUP(C346,'Región 5'!$B$6:$N$1720,11,FALSE)</f>
        <v>5643.0124506327038</v>
      </c>
      <c r="O346" s="29">
        <v>0.19</v>
      </c>
      <c r="P346" s="28">
        <f t="shared" si="168"/>
        <v>1072</v>
      </c>
      <c r="Q346" s="30">
        <f t="shared" si="169"/>
        <v>6715</v>
      </c>
      <c r="R346" s="38">
        <f>VLOOKUP(C346,'Región 5'!$B$6:$N$1720,10,FALSE)</f>
        <v>5475.595682589581</v>
      </c>
      <c r="S346" s="13">
        <v>0.19</v>
      </c>
      <c r="T346" s="28">
        <f t="shared" si="170"/>
        <v>1040</v>
      </c>
      <c r="U346" s="30">
        <f t="shared" si="171"/>
        <v>6516</v>
      </c>
      <c r="V346" s="12">
        <f>VLOOKUP(C346,'Región 5'!$B$6:$N$1720,9,FALSE)</f>
        <v>4629.1712336113951</v>
      </c>
      <c r="W346" s="13">
        <v>0.19</v>
      </c>
      <c r="X346" s="28">
        <f t="shared" si="172"/>
        <v>880</v>
      </c>
      <c r="Y346" s="30">
        <f t="shared" si="165"/>
        <v>5509</v>
      </c>
      <c r="Z346" s="38">
        <f>VLOOKUP(C346,'Región 5'!$B$6:$N$1720,5,FALSE)</f>
        <v>3952.1977529072642</v>
      </c>
      <c r="AA346" s="13">
        <v>0.19</v>
      </c>
      <c r="AB346" s="28">
        <v>1852.5</v>
      </c>
      <c r="AC346" s="30">
        <f t="shared" si="173"/>
        <v>5805</v>
      </c>
      <c r="AD346" s="54">
        <f t="shared" si="153"/>
        <v>5323.6662984398699</v>
      </c>
      <c r="AE346" s="54">
        <f t="shared" si="154"/>
        <v>5260.0129251085509</v>
      </c>
      <c r="AF346" s="54">
        <f t="shared" si="155"/>
        <v>5559.3040666111428</v>
      </c>
      <c r="AG346" s="54">
        <f t="shared" si="161"/>
        <v>5191.9520254623931</v>
      </c>
      <c r="AH346" s="55">
        <f t="shared" si="156"/>
        <v>867.35161247090753</v>
      </c>
      <c r="AI346" s="54">
        <f t="shared" si="162"/>
        <v>3952.1977529072642</v>
      </c>
      <c r="AJ346" s="60">
        <v>0.19</v>
      </c>
      <c r="AK346" s="55">
        <f t="shared" si="163"/>
        <v>751</v>
      </c>
      <c r="AL346" s="61">
        <f t="shared" si="164"/>
        <v>4703.1977529072647</v>
      </c>
      <c r="AM346" s="62" t="s">
        <v>4668</v>
      </c>
    </row>
    <row r="347" spans="2:39" s="6" customFormat="1" ht="57.6">
      <c r="B347" s="11" t="s">
        <v>162</v>
      </c>
      <c r="C347" s="11" t="s">
        <v>1296</v>
      </c>
      <c r="D347" s="18" t="s">
        <v>1193</v>
      </c>
      <c r="E347" s="19" t="s">
        <v>163</v>
      </c>
      <c r="F347" s="12">
        <f>VLOOKUP(C347,'Región 5'!$B$6:$N$1720,13,FALSE)</f>
        <v>2226.1305479705602</v>
      </c>
      <c r="G347" s="13">
        <v>0.19</v>
      </c>
      <c r="H347" s="27">
        <f t="shared" si="157"/>
        <v>422.96480411440643</v>
      </c>
      <c r="I347" s="14">
        <f t="shared" si="158"/>
        <v>2649</v>
      </c>
      <c r="J347" s="28">
        <f>VLOOKUP(C347,'Región 5'!$B$6:$N$1720,7,FALSE)</f>
        <v>2470.2868016189441</v>
      </c>
      <c r="K347" s="29">
        <v>0.19</v>
      </c>
      <c r="L347" s="28">
        <f t="shared" si="166"/>
        <v>469</v>
      </c>
      <c r="M347" s="30">
        <f t="shared" si="167"/>
        <v>2939</v>
      </c>
      <c r="N347" s="28">
        <f>VLOOKUP(C347,'Región 5'!$B$6:$N$1720,11,FALSE)</f>
        <v>2288.8016719016964</v>
      </c>
      <c r="O347" s="29">
        <v>0.19</v>
      </c>
      <c r="P347" s="28">
        <f t="shared" si="168"/>
        <v>435</v>
      </c>
      <c r="Q347" s="30">
        <f t="shared" si="169"/>
        <v>2724</v>
      </c>
      <c r="R347" s="38">
        <f>VLOOKUP(C347,'Región 5'!$B$6:$N$1720,10,FALSE)</f>
        <v>2707.392553825076</v>
      </c>
      <c r="S347" s="13">
        <v>0.19</v>
      </c>
      <c r="T347" s="28">
        <f t="shared" si="170"/>
        <v>514</v>
      </c>
      <c r="U347" s="30">
        <f t="shared" si="171"/>
        <v>3221</v>
      </c>
      <c r="V347" s="12">
        <f>VLOOKUP(C347,'Región 5'!$B$6:$N$1720,9,FALSE)</f>
        <v>1878.9116310174229</v>
      </c>
      <c r="W347" s="13">
        <v>0.19</v>
      </c>
      <c r="X347" s="28">
        <f t="shared" si="172"/>
        <v>357</v>
      </c>
      <c r="Y347" s="30">
        <f t="shared" si="165"/>
        <v>2236</v>
      </c>
      <c r="Z347" s="38">
        <f>VLOOKUP(C347,'Región 5'!$B$6:$N$1720,5,FALSE)</f>
        <v>1602.0306054896641</v>
      </c>
      <c r="AA347" s="13">
        <v>0.19</v>
      </c>
      <c r="AB347" s="28">
        <v>612.75</v>
      </c>
      <c r="AC347" s="30">
        <f t="shared" si="173"/>
        <v>2215</v>
      </c>
      <c r="AD347" s="54">
        <f t="shared" si="153"/>
        <v>2195.5923019705606</v>
      </c>
      <c r="AE347" s="54">
        <f t="shared" si="154"/>
        <v>2163.5773544658828</v>
      </c>
      <c r="AF347" s="54">
        <f t="shared" si="155"/>
        <v>2257.4661099361283</v>
      </c>
      <c r="AG347" s="54">
        <f t="shared" si="161"/>
        <v>2130.1364392240516</v>
      </c>
      <c r="AH347" s="55">
        <f t="shared" si="156"/>
        <v>399.90480665572119</v>
      </c>
      <c r="AI347" s="54">
        <f t="shared" si="162"/>
        <v>1602.0306054896641</v>
      </c>
      <c r="AJ347" s="60">
        <v>0.19</v>
      </c>
      <c r="AK347" s="55">
        <f t="shared" si="163"/>
        <v>304</v>
      </c>
      <c r="AL347" s="61">
        <f t="shared" si="164"/>
        <v>1906.0306054896641</v>
      </c>
      <c r="AM347" s="62" t="s">
        <v>4668</v>
      </c>
    </row>
    <row r="348" spans="2:39" s="6" customFormat="1" ht="57.6">
      <c r="B348" s="11" t="s">
        <v>164</v>
      </c>
      <c r="C348" s="11" t="s">
        <v>1298</v>
      </c>
      <c r="D348" s="18" t="s">
        <v>1193</v>
      </c>
      <c r="E348" s="19" t="s">
        <v>165</v>
      </c>
      <c r="F348" s="12">
        <f>VLOOKUP(C348,'Región 5'!$B$6:$N$1720,13,FALSE)</f>
        <v>22850.152914975231</v>
      </c>
      <c r="G348" s="13">
        <v>0.19</v>
      </c>
      <c r="H348" s="27">
        <f t="shared" si="157"/>
        <v>4341.5290538452937</v>
      </c>
      <c r="I348" s="14">
        <f t="shared" si="158"/>
        <v>27192</v>
      </c>
      <c r="J348" s="28">
        <f>VLOOKUP(C348,'Región 5'!$B$6:$N$1720,7,FALSE)</f>
        <v>22630.803981216257</v>
      </c>
      <c r="K348" s="29">
        <v>0.19</v>
      </c>
      <c r="L348" s="28">
        <f t="shared" si="166"/>
        <v>4300</v>
      </c>
      <c r="M348" s="30">
        <f t="shared" si="167"/>
        <v>26931</v>
      </c>
      <c r="N348" s="28">
        <f>VLOOKUP(C348,'Región 5'!$B$6:$N$1720,11,FALSE)</f>
        <v>20947.823173982211</v>
      </c>
      <c r="O348" s="29">
        <v>0.19</v>
      </c>
      <c r="P348" s="28">
        <f t="shared" si="168"/>
        <v>3980</v>
      </c>
      <c r="Q348" s="30">
        <f t="shared" si="169"/>
        <v>24928</v>
      </c>
      <c r="R348" s="38">
        <f>VLOOKUP(C348,'Región 5'!$B$6:$N$1720,10,FALSE)</f>
        <v>20371.542604709186</v>
      </c>
      <c r="S348" s="13">
        <v>0.19</v>
      </c>
      <c r="T348" s="28">
        <f t="shared" si="170"/>
        <v>3871</v>
      </c>
      <c r="U348" s="30">
        <f t="shared" si="171"/>
        <v>24243</v>
      </c>
      <c r="V348" s="12">
        <f>VLOOKUP(C348,'Región 5'!$B$6:$N$1720,9,FALSE)</f>
        <v>56118.701246325902</v>
      </c>
      <c r="W348" s="13">
        <v>0.19</v>
      </c>
      <c r="X348" s="28">
        <f t="shared" si="172"/>
        <v>10663</v>
      </c>
      <c r="Y348" s="30">
        <f t="shared" si="165"/>
        <v>66782</v>
      </c>
      <c r="Z348" s="38">
        <f>VLOOKUP(C348,'Región 5'!$B$6:$N$1720,5,FALSE)</f>
        <v>14670.265593546752</v>
      </c>
      <c r="AA348" s="13">
        <v>0.19</v>
      </c>
      <c r="AB348" s="28">
        <v>2052</v>
      </c>
      <c r="AC348" s="30">
        <f t="shared" si="173"/>
        <v>16722</v>
      </c>
      <c r="AD348" s="54">
        <f t="shared" si="153"/>
        <v>26264.881585792591</v>
      </c>
      <c r="AE348" s="54">
        <f t="shared" si="154"/>
        <v>23798.499903458749</v>
      </c>
      <c r="AF348" s="54">
        <f t="shared" si="155"/>
        <v>21789.313577599234</v>
      </c>
      <c r="AG348" s="54">
        <f t="shared" si="161"/>
        <v>22159.752421956902</v>
      </c>
      <c r="AH348" s="55">
        <f t="shared" si="156"/>
        <v>14923.505719255336</v>
      </c>
      <c r="AI348" s="54">
        <f t="shared" si="162"/>
        <v>14670.265593546752</v>
      </c>
      <c r="AJ348" s="60">
        <v>0.19</v>
      </c>
      <c r="AK348" s="55">
        <f t="shared" si="163"/>
        <v>2787</v>
      </c>
      <c r="AL348" s="61">
        <f t="shared" si="164"/>
        <v>17457.265593546752</v>
      </c>
      <c r="AM348" s="62" t="s">
        <v>4668</v>
      </c>
    </row>
    <row r="349" spans="2:39" s="6" customFormat="1" ht="57.6">
      <c r="B349" s="11" t="s">
        <v>166</v>
      </c>
      <c r="C349" s="11" t="s">
        <v>1300</v>
      </c>
      <c r="D349" s="18" t="s">
        <v>1193</v>
      </c>
      <c r="E349" s="19" t="s">
        <v>167</v>
      </c>
      <c r="F349" s="12">
        <f>VLOOKUP(C349,'Región 5'!$B$6:$N$1720,13,FALSE)</f>
        <v>8788.1889180850685</v>
      </c>
      <c r="G349" s="13">
        <v>0.19</v>
      </c>
      <c r="H349" s="27">
        <f t="shared" si="157"/>
        <v>1669.7558944361631</v>
      </c>
      <c r="I349" s="14">
        <f t="shared" si="158"/>
        <v>10458</v>
      </c>
      <c r="J349" s="28">
        <f>VLOOKUP(C349,'Región 5'!$B$6:$N$1720,7,FALSE)</f>
        <v>8704.7579843517451</v>
      </c>
      <c r="K349" s="29">
        <v>0.19</v>
      </c>
      <c r="L349" s="28">
        <f t="shared" si="166"/>
        <v>1654</v>
      </c>
      <c r="M349" s="30">
        <f t="shared" si="167"/>
        <v>10359</v>
      </c>
      <c r="N349" s="28">
        <f>VLOOKUP(C349,'Región 5'!$B$6:$N$1720,11,FALSE)</f>
        <v>8051.9337767357438</v>
      </c>
      <c r="O349" s="29">
        <v>0.19</v>
      </c>
      <c r="P349" s="28">
        <f t="shared" si="168"/>
        <v>1530</v>
      </c>
      <c r="Q349" s="30">
        <f t="shared" si="169"/>
        <v>9582</v>
      </c>
      <c r="R349" s="38">
        <f>VLOOKUP(C349,'Región 5'!$B$6:$N$1720,10,FALSE)</f>
        <v>7831.3444769822972</v>
      </c>
      <c r="S349" s="13">
        <v>0.19</v>
      </c>
      <c r="T349" s="28">
        <f t="shared" si="170"/>
        <v>1488</v>
      </c>
      <c r="U349" s="30">
        <f t="shared" si="171"/>
        <v>9319</v>
      </c>
      <c r="V349" s="12">
        <f>VLOOKUP(C349,'Región 5'!$B$6:$N$1720,9,FALSE)</f>
        <v>6615.109476522216</v>
      </c>
      <c r="W349" s="13">
        <v>0.19</v>
      </c>
      <c r="X349" s="28">
        <f t="shared" si="172"/>
        <v>1257</v>
      </c>
      <c r="Y349" s="30">
        <f t="shared" si="165"/>
        <v>7872</v>
      </c>
      <c r="Z349" s="38">
        <f>VLOOKUP(C349,'Región 5'!$B$6:$N$1720,5,FALSE)</f>
        <v>5643.0124506327038</v>
      </c>
      <c r="AA349" s="13">
        <v>0.19</v>
      </c>
      <c r="AB349" s="28">
        <v>2052</v>
      </c>
      <c r="AC349" s="30">
        <f t="shared" si="173"/>
        <v>7695</v>
      </c>
      <c r="AD349" s="54">
        <f t="shared" si="153"/>
        <v>7605.7245138849621</v>
      </c>
      <c r="AE349" s="54">
        <f t="shared" si="154"/>
        <v>7514.6156962139075</v>
      </c>
      <c r="AF349" s="54">
        <f t="shared" si="155"/>
        <v>7941.6391268590205</v>
      </c>
      <c r="AG349" s="54">
        <f t="shared" si="161"/>
        <v>7417.1692863431736</v>
      </c>
      <c r="AH349" s="55">
        <f t="shared" si="156"/>
        <v>1240.1339045355971</v>
      </c>
      <c r="AI349" s="54">
        <f t="shared" si="162"/>
        <v>5643.0124506327038</v>
      </c>
      <c r="AJ349" s="60">
        <v>0.19</v>
      </c>
      <c r="AK349" s="55">
        <f t="shared" si="163"/>
        <v>1072</v>
      </c>
      <c r="AL349" s="61">
        <f t="shared" si="164"/>
        <v>6715.0124506327038</v>
      </c>
      <c r="AM349" s="62" t="s">
        <v>4668</v>
      </c>
    </row>
    <row r="350" spans="2:39" s="6" customFormat="1" ht="57.6">
      <c r="B350" s="11" t="s">
        <v>168</v>
      </c>
      <c r="C350" s="11" t="s">
        <v>1302</v>
      </c>
      <c r="D350" s="18" t="s">
        <v>1193</v>
      </c>
      <c r="E350" s="19" t="s">
        <v>169</v>
      </c>
      <c r="F350" s="12">
        <f>VLOOKUP(C350,'Región 5'!$B$6:$N$1720,13,FALSE)</f>
        <v>1220.7812682419199</v>
      </c>
      <c r="G350" s="13">
        <v>0.19</v>
      </c>
      <c r="H350" s="27">
        <f t="shared" si="157"/>
        <v>231.94844096596478</v>
      </c>
      <c r="I350" s="14">
        <f t="shared" si="158"/>
        <v>1453</v>
      </c>
      <c r="J350" s="28">
        <f>VLOOKUP(C350,'Región 5'!$B$6:$N$1720,7,FALSE)</f>
        <v>1182.9174642001919</v>
      </c>
      <c r="K350" s="29">
        <v>0.19</v>
      </c>
      <c r="L350" s="28">
        <f t="shared" si="166"/>
        <v>225</v>
      </c>
      <c r="M350" s="30">
        <f t="shared" si="167"/>
        <v>1408</v>
      </c>
      <c r="N350" s="28">
        <f>VLOOKUP(C350,'Región 5'!$B$6:$N$1720,11,FALSE)</f>
        <v>1096.74466879488</v>
      </c>
      <c r="O350" s="29">
        <v>0.19</v>
      </c>
      <c r="P350" s="28">
        <f t="shared" si="168"/>
        <v>208</v>
      </c>
      <c r="Q350" s="30">
        <f t="shared" si="169"/>
        <v>1305</v>
      </c>
      <c r="R350" s="38">
        <f>VLOOKUP(C350,'Región 5'!$B$6:$N$1720,10,FALSE)</f>
        <v>1046.9994641745409</v>
      </c>
      <c r="S350" s="13">
        <v>0.19</v>
      </c>
      <c r="T350" s="28">
        <f t="shared" si="170"/>
        <v>199</v>
      </c>
      <c r="U350" s="30">
        <f t="shared" si="171"/>
        <v>1246</v>
      </c>
      <c r="V350" s="12">
        <f>VLOOKUP(C350,'Región 5'!$B$6:$N$1720,9,FALSE)</f>
        <v>1603.2370246253381</v>
      </c>
      <c r="W350" s="13">
        <v>0.19</v>
      </c>
      <c r="X350" s="28">
        <f t="shared" si="172"/>
        <v>305</v>
      </c>
      <c r="Y350" s="30">
        <f t="shared" si="165"/>
        <v>1908</v>
      </c>
      <c r="Z350" s="38">
        <f>VLOOKUP(C350,'Región 5'!$B$6:$N$1720,5,FALSE)</f>
        <v>769.02691657164814</v>
      </c>
      <c r="AA350" s="13">
        <v>0.19</v>
      </c>
      <c r="AB350" s="28">
        <v>313.5</v>
      </c>
      <c r="AC350" s="30">
        <f t="shared" si="173"/>
        <v>1083</v>
      </c>
      <c r="AD350" s="54">
        <f t="shared" si="153"/>
        <v>1153.2844677680866</v>
      </c>
      <c r="AE350" s="54">
        <f t="shared" si="154"/>
        <v>1126.584904622968</v>
      </c>
      <c r="AF350" s="54">
        <f t="shared" si="155"/>
        <v>1139.8310664975361</v>
      </c>
      <c r="AG350" s="54">
        <f t="shared" si="161"/>
        <v>1099.8080679825521</v>
      </c>
      <c r="AH350" s="55">
        <f t="shared" si="156"/>
        <v>272.04350846231245</v>
      </c>
      <c r="AI350" s="54">
        <f t="shared" si="162"/>
        <v>769.02691657164814</v>
      </c>
      <c r="AJ350" s="60">
        <v>0.19</v>
      </c>
      <c r="AK350" s="55">
        <f t="shared" si="163"/>
        <v>146</v>
      </c>
      <c r="AL350" s="61">
        <f t="shared" si="164"/>
        <v>915.02691657164814</v>
      </c>
      <c r="AM350" s="62" t="s">
        <v>4668</v>
      </c>
    </row>
    <row r="351" spans="2:39" s="6" customFormat="1" ht="57.6">
      <c r="B351" s="11" t="s">
        <v>170</v>
      </c>
      <c r="C351" s="11" t="s">
        <v>1304</v>
      </c>
      <c r="D351" s="18" t="s">
        <v>1193</v>
      </c>
      <c r="E351" s="19" t="s">
        <v>171</v>
      </c>
      <c r="F351" s="12">
        <f>VLOOKUP(C351,'Región 5'!$B$6:$N$1720,13,FALSE)</f>
        <v>646.29596553984004</v>
      </c>
      <c r="G351" s="13">
        <v>0.19</v>
      </c>
      <c r="H351" s="27">
        <f t="shared" si="157"/>
        <v>122.79623345256961</v>
      </c>
      <c r="I351" s="14">
        <f t="shared" si="158"/>
        <v>769</v>
      </c>
      <c r="J351" s="28">
        <f>VLOOKUP(C351,'Región 5'!$B$6:$N$1720,7,FALSE)</f>
        <v>652.82420761599997</v>
      </c>
      <c r="K351" s="29">
        <v>0.19</v>
      </c>
      <c r="L351" s="28">
        <f t="shared" si="166"/>
        <v>124</v>
      </c>
      <c r="M351" s="30">
        <f t="shared" si="167"/>
        <v>777</v>
      </c>
      <c r="N351" s="28">
        <f>VLOOKUP(C351,'Región 5'!$B$6:$N$1720,11,FALSE)</f>
        <v>600.59827100671998</v>
      </c>
      <c r="O351" s="29">
        <v>0.19</v>
      </c>
      <c r="P351" s="28">
        <f t="shared" si="168"/>
        <v>114</v>
      </c>
      <c r="Q351" s="30">
        <f t="shared" si="169"/>
        <v>715</v>
      </c>
      <c r="R351" s="38">
        <f>VLOOKUP(C351,'Región 5'!$B$6:$N$1720,10,FALSE)</f>
        <v>576.37849290416648</v>
      </c>
      <c r="S351" s="13">
        <v>0.19</v>
      </c>
      <c r="T351" s="28">
        <f t="shared" si="170"/>
        <v>110</v>
      </c>
      <c r="U351" s="30">
        <f t="shared" si="171"/>
        <v>686</v>
      </c>
      <c r="V351" s="12">
        <f>VLOOKUP(C351,'Región 5'!$B$6:$N$1720,9,FALSE)</f>
        <v>495.13321461793998</v>
      </c>
      <c r="W351" s="13">
        <v>0.19</v>
      </c>
      <c r="X351" s="28">
        <f t="shared" si="172"/>
        <v>94</v>
      </c>
      <c r="Y351" s="30">
        <f t="shared" si="165"/>
        <v>589</v>
      </c>
      <c r="Z351" s="38">
        <f>VLOOKUP(C351,'Región 5'!$B$6:$N$1720,5,FALSE)</f>
        <v>424.33573495039997</v>
      </c>
      <c r="AA351" s="13">
        <v>0.19</v>
      </c>
      <c r="AB351" s="28">
        <v>114</v>
      </c>
      <c r="AC351" s="30">
        <f t="shared" si="173"/>
        <v>538</v>
      </c>
      <c r="AD351" s="54">
        <f t="shared" si="153"/>
        <v>565.92764777251102</v>
      </c>
      <c r="AE351" s="54">
        <f t="shared" si="154"/>
        <v>559.53235056019662</v>
      </c>
      <c r="AF351" s="54">
        <f t="shared" si="155"/>
        <v>588.48838195544317</v>
      </c>
      <c r="AG351" s="54">
        <f t="shared" si="161"/>
        <v>552.72309562875114</v>
      </c>
      <c r="AH351" s="55">
        <f t="shared" si="156"/>
        <v>89.868206207867345</v>
      </c>
      <c r="AI351" s="54">
        <f t="shared" si="162"/>
        <v>424.33573495039997</v>
      </c>
      <c r="AJ351" s="60">
        <v>0.19</v>
      </c>
      <c r="AK351" s="55">
        <f t="shared" si="163"/>
        <v>81</v>
      </c>
      <c r="AL351" s="61">
        <f t="shared" si="164"/>
        <v>505.33573495039997</v>
      </c>
      <c r="AM351" s="62" t="s">
        <v>4668</v>
      </c>
    </row>
    <row r="352" spans="2:39" s="6" customFormat="1" ht="57.6">
      <c r="B352" s="11" t="s">
        <v>172</v>
      </c>
      <c r="C352" s="11" t="s">
        <v>1306</v>
      </c>
      <c r="D352" s="18" t="s">
        <v>1193</v>
      </c>
      <c r="E352" s="19" t="s">
        <v>173</v>
      </c>
      <c r="F352" s="12">
        <f>VLOOKUP(C352,'Región 5'!$B$6:$N$1720,13,FALSE)</f>
        <v>34543.80125147607</v>
      </c>
      <c r="G352" s="13">
        <v>0.19</v>
      </c>
      <c r="H352" s="27">
        <f t="shared" si="157"/>
        <v>6563.3222377804532</v>
      </c>
      <c r="I352" s="14">
        <f t="shared" si="158"/>
        <v>41107</v>
      </c>
      <c r="J352" s="28">
        <f>VLOOKUP(C352,'Región 5'!$B$6:$N$1720,7,FALSE)</f>
        <v>34215.822369569796</v>
      </c>
      <c r="K352" s="29">
        <v>0.19</v>
      </c>
      <c r="L352" s="28">
        <f t="shared" si="166"/>
        <v>6501</v>
      </c>
      <c r="M352" s="30">
        <f t="shared" si="167"/>
        <v>40717</v>
      </c>
      <c r="N352" s="28">
        <f>VLOOKUP(C352,'Región 5'!$B$6:$N$1720,11,FALSE)</f>
        <v>31665.891014621699</v>
      </c>
      <c r="O352" s="29">
        <v>0.19</v>
      </c>
      <c r="P352" s="28">
        <f t="shared" si="168"/>
        <v>6017</v>
      </c>
      <c r="Q352" s="30">
        <f t="shared" si="169"/>
        <v>37683</v>
      </c>
      <c r="R352" s="38">
        <f>VLOOKUP(C352,'Región 5'!$B$6:$N$1720,10,FALSE)</f>
        <v>30852.112998617973</v>
      </c>
      <c r="S352" s="13">
        <v>0.19</v>
      </c>
      <c r="T352" s="28">
        <f t="shared" si="170"/>
        <v>5862</v>
      </c>
      <c r="U352" s="30">
        <f t="shared" si="171"/>
        <v>36714</v>
      </c>
      <c r="V352" s="12">
        <f>VLOOKUP(C352,'Región 5'!$B$6:$N$1720,9,FALSE)</f>
        <v>26002.061305656527</v>
      </c>
      <c r="W352" s="13">
        <v>0.19</v>
      </c>
      <c r="X352" s="28">
        <f t="shared" si="172"/>
        <v>4940</v>
      </c>
      <c r="Y352" s="30">
        <f t="shared" si="165"/>
        <v>30942</v>
      </c>
      <c r="Z352" s="38">
        <f>VLOOKUP(C352,'Región 5'!$B$6:$N$1720,5,FALSE)</f>
        <v>22177.743981130752</v>
      </c>
      <c r="AA352" s="13">
        <v>0.19</v>
      </c>
      <c r="AB352" s="28">
        <v>8236.5</v>
      </c>
      <c r="AC352" s="30">
        <f t="shared" si="173"/>
        <v>30414</v>
      </c>
      <c r="AD352" s="54">
        <f t="shared" si="153"/>
        <v>29909.572153512137</v>
      </c>
      <c r="AE352" s="54">
        <f t="shared" si="154"/>
        <v>29550.612007304579</v>
      </c>
      <c r="AF352" s="54">
        <f t="shared" si="155"/>
        <v>31259.002006619834</v>
      </c>
      <c r="AG352" s="54">
        <f t="shared" si="161"/>
        <v>29166.402505785558</v>
      </c>
      <c r="AH352" s="55">
        <f t="shared" si="156"/>
        <v>4879.3999089157405</v>
      </c>
      <c r="AI352" s="54">
        <f t="shared" si="162"/>
        <v>22177.743981130752</v>
      </c>
      <c r="AJ352" s="60">
        <v>0.19</v>
      </c>
      <c r="AK352" s="55">
        <f t="shared" si="163"/>
        <v>4214</v>
      </c>
      <c r="AL352" s="61">
        <f t="shared" si="164"/>
        <v>26391.743981130752</v>
      </c>
      <c r="AM352" s="62" t="s">
        <v>4668</v>
      </c>
    </row>
    <row r="353" spans="2:39" s="6" customFormat="1" ht="57.6">
      <c r="B353" s="11" t="s">
        <v>174</v>
      </c>
      <c r="C353" s="11" t="s">
        <v>1320</v>
      </c>
      <c r="D353" s="18" t="s">
        <v>1193</v>
      </c>
      <c r="E353" s="19" t="s">
        <v>175</v>
      </c>
      <c r="F353" s="12">
        <f>VLOOKUP(C353,'Región 5'!$B$6:$N$1720,13,FALSE)</f>
        <v>27349.809048389274</v>
      </c>
      <c r="G353" s="13">
        <v>0.19</v>
      </c>
      <c r="H353" s="27">
        <f t="shared" si="157"/>
        <v>5196.4637191939619</v>
      </c>
      <c r="I353" s="14">
        <f t="shared" si="158"/>
        <v>32546</v>
      </c>
      <c r="J353" s="28">
        <f>VLOOKUP(C353,'Región 5'!$B$6:$N$1720,7,FALSE)</f>
        <v>27089.593319233536</v>
      </c>
      <c r="K353" s="29">
        <v>0.19</v>
      </c>
      <c r="L353" s="28">
        <f t="shared" si="166"/>
        <v>5147</v>
      </c>
      <c r="M353" s="30">
        <f t="shared" si="167"/>
        <v>32237</v>
      </c>
      <c r="N353" s="28">
        <f>VLOOKUP(C353,'Región 5'!$B$6:$N$1720,11,FALSE)</f>
        <v>25071.060869284862</v>
      </c>
      <c r="O353" s="29">
        <v>0.19</v>
      </c>
      <c r="P353" s="28">
        <f t="shared" si="168"/>
        <v>4764</v>
      </c>
      <c r="Q353" s="30">
        <f t="shared" si="169"/>
        <v>29835</v>
      </c>
      <c r="R353" s="38">
        <f>VLOOKUP(C353,'Región 5'!$B$6:$N$1720,10,FALSE)</f>
        <v>24493.442010386229</v>
      </c>
      <c r="S353" s="13">
        <v>0.19</v>
      </c>
      <c r="T353" s="28">
        <f t="shared" si="170"/>
        <v>4654</v>
      </c>
      <c r="U353" s="30">
        <f t="shared" si="171"/>
        <v>29147</v>
      </c>
      <c r="V353" s="12">
        <f>VLOOKUP(C353,'Región 5'!$B$6:$N$1720,9,FALSE)</f>
        <v>20586.947174605742</v>
      </c>
      <c r="W353" s="13">
        <v>0.19</v>
      </c>
      <c r="X353" s="28">
        <f t="shared" si="172"/>
        <v>3912</v>
      </c>
      <c r="Y353" s="30">
        <f t="shared" si="165"/>
        <v>24499</v>
      </c>
      <c r="Z353" s="38">
        <f>VLOOKUP(C353,'Región 5'!$B$6:$N$1720,5,FALSE)</f>
        <v>17560.971184870399</v>
      </c>
      <c r="AA353" s="13">
        <v>0.19</v>
      </c>
      <c r="AB353" s="28">
        <v>3391.5</v>
      </c>
      <c r="AC353" s="30">
        <f t="shared" si="173"/>
        <v>20952</v>
      </c>
      <c r="AD353" s="54">
        <f t="shared" si="153"/>
        <v>23691.970601128338</v>
      </c>
      <c r="AE353" s="54">
        <f t="shared" si="154"/>
        <v>23407.40660460648</v>
      </c>
      <c r="AF353" s="54">
        <f t="shared" si="155"/>
        <v>24782.251439835545</v>
      </c>
      <c r="AG353" s="54">
        <f t="shared" si="161"/>
        <v>23102.631207945993</v>
      </c>
      <c r="AH353" s="55">
        <f t="shared" si="156"/>
        <v>3865.1828663036681</v>
      </c>
      <c r="AI353" s="54">
        <f t="shared" si="162"/>
        <v>17560.971184870399</v>
      </c>
      <c r="AJ353" s="60">
        <v>0.19</v>
      </c>
      <c r="AK353" s="55">
        <f t="shared" si="163"/>
        <v>3337</v>
      </c>
      <c r="AL353" s="61">
        <f t="shared" si="164"/>
        <v>20897.971184870399</v>
      </c>
      <c r="AM353" s="62" t="s">
        <v>4668</v>
      </c>
    </row>
    <row r="354" spans="2:39" s="6" customFormat="1" ht="57.6">
      <c r="B354" s="11" t="s">
        <v>176</v>
      </c>
      <c r="C354" s="11" t="s">
        <v>1322</v>
      </c>
      <c r="D354" s="18" t="s">
        <v>1193</v>
      </c>
      <c r="E354" s="19" t="s">
        <v>177</v>
      </c>
      <c r="F354" s="12">
        <f>VLOOKUP(C354,'Región 5'!$B$6:$N$1720,13,FALSE)</f>
        <v>4883.1250729676794</v>
      </c>
      <c r="G354" s="13">
        <v>0.19</v>
      </c>
      <c r="H354" s="27">
        <f t="shared" si="157"/>
        <v>927.79376386385911</v>
      </c>
      <c r="I354" s="14">
        <f t="shared" si="158"/>
        <v>5811</v>
      </c>
      <c r="J354" s="28">
        <f>VLOOKUP(C354,'Región 5'!$B$6:$N$1720,7,FALSE)</f>
        <v>4836.1217300193284</v>
      </c>
      <c r="K354" s="29">
        <v>0.19</v>
      </c>
      <c r="L354" s="28">
        <f t="shared" si="166"/>
        <v>919</v>
      </c>
      <c r="M354" s="30">
        <f t="shared" si="167"/>
        <v>5755</v>
      </c>
      <c r="N354" s="28">
        <f>VLOOKUP(C354,'Región 5'!$B$6:$N$1720,11,FALSE)</f>
        <v>4479.6797126609927</v>
      </c>
      <c r="O354" s="29">
        <v>0.19</v>
      </c>
      <c r="P354" s="28">
        <f t="shared" si="168"/>
        <v>851</v>
      </c>
      <c r="Q354" s="30">
        <f t="shared" si="169"/>
        <v>5331</v>
      </c>
      <c r="R354" s="38">
        <f>VLOOKUP(C354,'Región 5'!$B$6:$N$1720,10,FALSE)</f>
        <v>4299.0432544136447</v>
      </c>
      <c r="S354" s="13">
        <v>0.19</v>
      </c>
      <c r="T354" s="28">
        <f t="shared" si="170"/>
        <v>817</v>
      </c>
      <c r="U354" s="30">
        <f t="shared" si="171"/>
        <v>5116</v>
      </c>
      <c r="V354" s="12">
        <f>VLOOKUP(C354,'Región 5'!$B$6:$N$1720,9,FALSE)</f>
        <v>3675.6614185611261</v>
      </c>
      <c r="W354" s="13">
        <v>0.19</v>
      </c>
      <c r="X354" s="28">
        <f t="shared" si="172"/>
        <v>698</v>
      </c>
      <c r="Y354" s="30">
        <f t="shared" si="165"/>
        <v>4374</v>
      </c>
      <c r="Z354" s="38">
        <f>VLOOKUP(C354,'Región 5'!$B$6:$N$1720,5,FALSE)</f>
        <v>3136.1674933872641</v>
      </c>
      <c r="AA354" s="13">
        <v>0.19</v>
      </c>
      <c r="AB354" s="28">
        <v>1282.5</v>
      </c>
      <c r="AC354" s="30">
        <f t="shared" si="173"/>
        <v>4419</v>
      </c>
      <c r="AD354" s="54">
        <f t="shared" si="153"/>
        <v>4218.2997803350054</v>
      </c>
      <c r="AE354" s="54">
        <f t="shared" si="154"/>
        <v>4167.9717490159128</v>
      </c>
      <c r="AF354" s="54">
        <f t="shared" si="155"/>
        <v>4389.3614835373191</v>
      </c>
      <c r="AG354" s="54">
        <f t="shared" si="161"/>
        <v>4114.3100990517623</v>
      </c>
      <c r="AH354" s="55">
        <f t="shared" si="156"/>
        <v>687.60487010902898</v>
      </c>
      <c r="AI354" s="54">
        <f t="shared" si="162"/>
        <v>3136.1674933872641</v>
      </c>
      <c r="AJ354" s="60">
        <v>0.19</v>
      </c>
      <c r="AK354" s="55">
        <f t="shared" si="163"/>
        <v>596</v>
      </c>
      <c r="AL354" s="61">
        <f t="shared" si="164"/>
        <v>3732.1674933872641</v>
      </c>
      <c r="AM354" s="62" t="s">
        <v>4668</v>
      </c>
    </row>
    <row r="355" spans="2:39" s="6" customFormat="1" ht="57.6">
      <c r="B355" s="11" t="s">
        <v>178</v>
      </c>
      <c r="C355" s="11" t="s">
        <v>1334</v>
      </c>
      <c r="D355" s="18" t="s">
        <v>1193</v>
      </c>
      <c r="E355" s="19" t="s">
        <v>179</v>
      </c>
      <c r="F355" s="12">
        <f>VLOOKUP(C355,'Región 5'!$B$6:$N$1720,13,FALSE)</f>
        <v>63035.399838985722</v>
      </c>
      <c r="G355" s="13">
        <v>0.19</v>
      </c>
      <c r="H355" s="27">
        <f t="shared" si="157"/>
        <v>11976.725969407287</v>
      </c>
      <c r="I355" s="14">
        <f t="shared" si="158"/>
        <v>75012</v>
      </c>
      <c r="J355" s="28">
        <f>VLOOKUP(C355,'Región 5'!$B$6:$N$1720,7,FALSE)</f>
        <v>83592.834136813559</v>
      </c>
      <c r="K355" s="29">
        <v>0.19</v>
      </c>
      <c r="L355" s="28">
        <f t="shared" si="166"/>
        <v>15883</v>
      </c>
      <c r="M355" s="30">
        <f t="shared" si="167"/>
        <v>99476</v>
      </c>
      <c r="N355" s="28">
        <f>VLOOKUP(C355,'Región 5'!$B$6:$N$1720,11,FALSE)</f>
        <v>70018.007563646461</v>
      </c>
      <c r="O355" s="29">
        <v>0.19</v>
      </c>
      <c r="P355" s="28">
        <f t="shared" si="168"/>
        <v>13303</v>
      </c>
      <c r="Q355" s="30">
        <f t="shared" si="169"/>
        <v>83321</v>
      </c>
      <c r="R355" s="38">
        <f>VLOOKUP(C355,'Región 5'!$B$6:$N$1720,10,FALSE)</f>
        <v>73746.041804263601</v>
      </c>
      <c r="S355" s="13">
        <v>0.19</v>
      </c>
      <c r="T355" s="28">
        <f t="shared" si="170"/>
        <v>14012</v>
      </c>
      <c r="U355" s="30">
        <f t="shared" si="171"/>
        <v>87758</v>
      </c>
      <c r="V355" s="12">
        <f>VLOOKUP(C355,'Región 5'!$B$6:$N$1720,9,FALSE)</f>
        <v>77296.997478564852</v>
      </c>
      <c r="W355" s="13">
        <v>0.19</v>
      </c>
      <c r="X355" s="28">
        <f t="shared" si="172"/>
        <v>14686</v>
      </c>
      <c r="Y355" s="30">
        <f t="shared" si="165"/>
        <v>91983</v>
      </c>
      <c r="Z355" s="38">
        <f>VLOOKUP(C355,'Región 5'!$B$6:$N$1720,5,FALSE)</f>
        <v>58395.125371251197</v>
      </c>
      <c r="AA355" s="13">
        <v>0.19</v>
      </c>
      <c r="AB355" s="28">
        <v>21346.5</v>
      </c>
      <c r="AC355" s="30">
        <f t="shared" si="173"/>
        <v>79742</v>
      </c>
      <c r="AD355" s="54">
        <f t="shared" ref="AD355:AD418" si="174">AVERAGE(Z355,V355,R355,N355,J355,F355)</f>
        <v>71014.067698920888</v>
      </c>
      <c r="AE355" s="54">
        <f t="shared" ref="AE355:AE418" si="175">GEOMEAN(Z355,V355,R355,N355,J355,F355)</f>
        <v>70502.88262184101</v>
      </c>
      <c r="AF355" s="54">
        <f t="shared" ref="AF355:AF418" si="176">MEDIAN(Z355,V355,R355,N355,J355,F355)</f>
        <v>71882.024683955038</v>
      </c>
      <c r="AG355" s="54">
        <f t="shared" si="161"/>
        <v>69986.540507031415</v>
      </c>
      <c r="AH355" s="55">
        <f t="shared" ref="AH355:AH418" si="177">STDEVA(Z355,V355,R355,N355,J355,F355)</f>
        <v>9263.4036542575359</v>
      </c>
      <c r="AI355" s="54">
        <f t="shared" si="162"/>
        <v>58395.125371251197</v>
      </c>
      <c r="AJ355" s="60">
        <v>0.19</v>
      </c>
      <c r="AK355" s="55">
        <f t="shared" si="163"/>
        <v>11095</v>
      </c>
      <c r="AL355" s="61">
        <f t="shared" si="164"/>
        <v>69490.125371251197</v>
      </c>
      <c r="AM355" s="62" t="s">
        <v>4668</v>
      </c>
    </row>
    <row r="356" spans="2:39" s="6" customFormat="1" ht="57.6">
      <c r="B356" s="11" t="s">
        <v>180</v>
      </c>
      <c r="C356" s="11" t="s">
        <v>1341</v>
      </c>
      <c r="D356" s="18" t="s">
        <v>1193</v>
      </c>
      <c r="E356" s="19" t="s">
        <v>181</v>
      </c>
      <c r="F356" s="12">
        <f>VLOOKUP(C356,'Región 5'!$B$6:$N$1720,13,FALSE)</f>
        <v>44939.112803870208</v>
      </c>
      <c r="G356" s="13">
        <v>0.19</v>
      </c>
      <c r="H356" s="27">
        <f t="shared" si="157"/>
        <v>8538.4314327353404</v>
      </c>
      <c r="I356" s="14">
        <f t="shared" si="158"/>
        <v>53478</v>
      </c>
      <c r="J356" s="28">
        <f>VLOOKUP(C356,'Región 5'!$B$6:$N$1720,7,FALSE)</f>
        <v>28373.04571140659</v>
      </c>
      <c r="K356" s="29">
        <v>0.19</v>
      </c>
      <c r="L356" s="28">
        <f t="shared" si="166"/>
        <v>5391</v>
      </c>
      <c r="M356" s="30">
        <f t="shared" si="167"/>
        <v>33764</v>
      </c>
      <c r="N356" s="28">
        <f>VLOOKUP(C356,'Región 5'!$B$6:$N$1720,11,FALSE)</f>
        <v>18990.656199549441</v>
      </c>
      <c r="O356" s="29">
        <v>0.19</v>
      </c>
      <c r="P356" s="28">
        <f t="shared" si="168"/>
        <v>3608</v>
      </c>
      <c r="Q356" s="30">
        <f t="shared" si="169"/>
        <v>22599</v>
      </c>
      <c r="R356" s="38">
        <f>VLOOKUP(C356,'Región 5'!$B$6:$N$1720,10,FALSE)</f>
        <v>45133.784982581303</v>
      </c>
      <c r="S356" s="13">
        <v>0.19</v>
      </c>
      <c r="T356" s="28">
        <f t="shared" si="170"/>
        <v>8575</v>
      </c>
      <c r="U356" s="30">
        <f t="shared" si="171"/>
        <v>53709</v>
      </c>
      <c r="V356" s="12">
        <f>VLOOKUP(C356,'Región 5'!$B$6:$N$1720,9,FALSE)</f>
        <v>56378.1596994008</v>
      </c>
      <c r="W356" s="13">
        <v>0.19</v>
      </c>
      <c r="X356" s="28">
        <f t="shared" si="172"/>
        <v>10712</v>
      </c>
      <c r="Y356" s="30">
        <f t="shared" si="165"/>
        <v>67090</v>
      </c>
      <c r="Z356" s="38">
        <f>VLOOKUP(C356,'Región 5'!$B$6:$N$1720,5,FALSE)</f>
        <v>21515.78023460813</v>
      </c>
      <c r="AA356" s="13">
        <v>0.19</v>
      </c>
      <c r="AB356" s="28">
        <v>17926.5</v>
      </c>
      <c r="AC356" s="30">
        <f t="shared" si="173"/>
        <v>39442</v>
      </c>
      <c r="AD356" s="54">
        <f t="shared" si="174"/>
        <v>35888.423271902742</v>
      </c>
      <c r="AE356" s="54">
        <f t="shared" si="175"/>
        <v>33144.135495068134</v>
      </c>
      <c r="AF356" s="54">
        <f t="shared" si="176"/>
        <v>36656.079257638397</v>
      </c>
      <c r="AG356" s="54">
        <f t="shared" si="161"/>
        <v>30530.349540489304</v>
      </c>
      <c r="AH356" s="55">
        <f t="shared" si="177"/>
        <v>15071.889681254286</v>
      </c>
      <c r="AI356" s="54">
        <f t="shared" si="162"/>
        <v>18990.656199549441</v>
      </c>
      <c r="AJ356" s="60">
        <v>0.19</v>
      </c>
      <c r="AK356" s="55">
        <f t="shared" si="163"/>
        <v>3608</v>
      </c>
      <c r="AL356" s="61">
        <f t="shared" si="164"/>
        <v>22598.656199549441</v>
      </c>
      <c r="AM356" s="62" t="s">
        <v>4668</v>
      </c>
    </row>
    <row r="357" spans="2:39" s="6" customFormat="1" ht="57.6">
      <c r="B357" s="11" t="s">
        <v>182</v>
      </c>
      <c r="C357" s="11" t="s">
        <v>1343</v>
      </c>
      <c r="D357" s="18" t="s">
        <v>1193</v>
      </c>
      <c r="E357" s="19" t="s">
        <v>183</v>
      </c>
      <c r="F357" s="12">
        <f>VLOOKUP(C357,'Región 5'!$B$6:$N$1720,13,FALSE)</f>
        <v>143606.96354295244</v>
      </c>
      <c r="G357" s="13">
        <v>0.19</v>
      </c>
      <c r="H357" s="27">
        <f t="shared" si="157"/>
        <v>27285.323073160962</v>
      </c>
      <c r="I357" s="14">
        <f t="shared" si="158"/>
        <v>170892</v>
      </c>
      <c r="J357" s="28">
        <f>VLOOKUP(C357,'Región 5'!$B$6:$N$1720,7,FALSE)</f>
        <v>83592.834136813559</v>
      </c>
      <c r="K357" s="29">
        <v>0.19</v>
      </c>
      <c r="L357" s="28">
        <f t="shared" si="166"/>
        <v>15883</v>
      </c>
      <c r="M357" s="30">
        <f t="shared" si="167"/>
        <v>99476</v>
      </c>
      <c r="N357" s="28">
        <f>VLOOKUP(C357,'Región 5'!$B$6:$N$1720,11,FALSE)</f>
        <v>70018.007563646461</v>
      </c>
      <c r="O357" s="29">
        <v>0.19</v>
      </c>
      <c r="P357" s="28">
        <f t="shared" si="168"/>
        <v>13303</v>
      </c>
      <c r="Q357" s="30">
        <f t="shared" si="169"/>
        <v>83321</v>
      </c>
      <c r="R357" s="38">
        <f>VLOOKUP(C357,'Región 5'!$B$6:$N$1720,10,FALSE)</f>
        <v>236191.7983154688</v>
      </c>
      <c r="S357" s="13">
        <v>0.19</v>
      </c>
      <c r="T357" s="28">
        <f t="shared" si="170"/>
        <v>44876</v>
      </c>
      <c r="U357" s="30">
        <f t="shared" si="171"/>
        <v>281068</v>
      </c>
      <c r="V357" s="12">
        <f>VLOOKUP(C357,'Región 5'!$B$6:$N$1720,9,FALSE)</f>
        <v>182701.99404024423</v>
      </c>
      <c r="W357" s="13">
        <v>0.19</v>
      </c>
      <c r="X357" s="28">
        <f t="shared" si="172"/>
        <v>34713</v>
      </c>
      <c r="Y357" s="30">
        <f t="shared" si="165"/>
        <v>217415</v>
      </c>
      <c r="Z357" s="38">
        <f>VLOOKUP(C357,'Región 5'!$B$6:$N$1720,5,FALSE)</f>
        <v>58395.125371251197</v>
      </c>
      <c r="AA357" s="13">
        <v>0.19</v>
      </c>
      <c r="AB357" s="28">
        <v>17926.5</v>
      </c>
      <c r="AC357" s="30">
        <f t="shared" si="173"/>
        <v>76322</v>
      </c>
      <c r="AD357" s="54">
        <f t="shared" si="174"/>
        <v>129084.4538283961</v>
      </c>
      <c r="AE357" s="54">
        <f t="shared" si="175"/>
        <v>113324.33140938693</v>
      </c>
      <c r="AF357" s="54">
        <f t="shared" si="176"/>
        <v>113599.898839883</v>
      </c>
      <c r="AG357" s="54">
        <f t="shared" si="161"/>
        <v>99933.049728239042</v>
      </c>
      <c r="AH357" s="55">
        <f t="shared" si="177"/>
        <v>70870.361709367993</v>
      </c>
      <c r="AI357" s="54">
        <f t="shared" si="162"/>
        <v>58395.125371251197</v>
      </c>
      <c r="AJ357" s="60">
        <v>0.19</v>
      </c>
      <c r="AK357" s="55">
        <f t="shared" si="163"/>
        <v>11095</v>
      </c>
      <c r="AL357" s="61">
        <f t="shared" si="164"/>
        <v>69490.125371251197</v>
      </c>
      <c r="AM357" s="62" t="s">
        <v>4668</v>
      </c>
    </row>
    <row r="358" spans="2:39" s="6" customFormat="1" ht="57.6">
      <c r="B358" s="11" t="s">
        <v>184</v>
      </c>
      <c r="C358" s="11" t="s">
        <v>1355</v>
      </c>
      <c r="D358" s="18" t="s">
        <v>1193</v>
      </c>
      <c r="E358" s="19" t="s">
        <v>185</v>
      </c>
      <c r="F358" s="12">
        <f>VLOOKUP(C358,'Región 5'!$B$6:$N$1720,13,FALSE)</f>
        <v>179526.6570944</v>
      </c>
      <c r="G358" s="13">
        <v>0.19</v>
      </c>
      <c r="H358" s="27">
        <f t="shared" si="157"/>
        <v>34110.064847936002</v>
      </c>
      <c r="I358" s="14">
        <f t="shared" si="158"/>
        <v>213637</v>
      </c>
      <c r="J358" s="28">
        <f>VLOOKUP(C358,'Región 5'!$B$6:$N$1720,7,FALSE)</f>
        <v>356442.01735833596</v>
      </c>
      <c r="K358" s="29">
        <v>0.19</v>
      </c>
      <c r="L358" s="28">
        <f t="shared" si="166"/>
        <v>67724</v>
      </c>
      <c r="M358" s="30">
        <f t="shared" si="167"/>
        <v>424166</v>
      </c>
      <c r="N358" s="28">
        <f>VLOOKUP(C358,'Región 5'!$B$6:$N$1720,11,FALSE)</f>
        <v>197034.09669424591</v>
      </c>
      <c r="O358" s="29">
        <v>0.19</v>
      </c>
      <c r="P358" s="28">
        <f t="shared" si="168"/>
        <v>37436</v>
      </c>
      <c r="Q358" s="30">
        <f t="shared" si="169"/>
        <v>234470</v>
      </c>
      <c r="R358" s="38">
        <f>VLOOKUP(C358,'Región 5'!$B$6:$N$1720,10,FALSE)</f>
        <v>270792.13414332445</v>
      </c>
      <c r="S358" s="13">
        <v>0.19</v>
      </c>
      <c r="T358" s="28">
        <f t="shared" si="170"/>
        <v>51451</v>
      </c>
      <c r="U358" s="30">
        <f t="shared" si="171"/>
        <v>322243</v>
      </c>
      <c r="V358" s="12">
        <f>VLOOKUP(C358,'Región 5'!$B$6:$N$1720,9,FALSE)</f>
        <v>30270.152858738689</v>
      </c>
      <c r="W358" s="13">
        <v>0.19</v>
      </c>
      <c r="X358" s="28">
        <f t="shared" si="172"/>
        <v>5751</v>
      </c>
      <c r="Y358" s="30">
        <f t="shared" si="165"/>
        <v>36021</v>
      </c>
      <c r="Z358" s="38">
        <f>VLOOKUP(C358,'Región 5'!$B$6:$N$1720,5,FALSE)</f>
        <v>122935.93783299942</v>
      </c>
      <c r="AA358" s="13">
        <v>0.19</v>
      </c>
      <c r="AB358" s="28">
        <v>4275</v>
      </c>
      <c r="AC358" s="30">
        <f t="shared" si="173"/>
        <v>127211</v>
      </c>
      <c r="AD358" s="54">
        <f t="shared" si="174"/>
        <v>192833.49933034074</v>
      </c>
      <c r="AE358" s="54">
        <f t="shared" si="175"/>
        <v>152755.94585316262</v>
      </c>
      <c r="AF358" s="54">
        <f t="shared" si="176"/>
        <v>188280.37689432295</v>
      </c>
      <c r="AG358" s="54">
        <f t="shared" si="161"/>
        <v>102891.23990207813</v>
      </c>
      <c r="AH358" s="55">
        <f t="shared" si="177"/>
        <v>113448.2469684284</v>
      </c>
      <c r="AI358" s="54">
        <f t="shared" si="162"/>
        <v>30270.152858738689</v>
      </c>
      <c r="AJ358" s="60">
        <v>0.19</v>
      </c>
      <c r="AK358" s="55">
        <f t="shared" si="163"/>
        <v>5751</v>
      </c>
      <c r="AL358" s="61">
        <f t="shared" si="164"/>
        <v>36021.152858738686</v>
      </c>
      <c r="AM358" s="62" t="s">
        <v>4668</v>
      </c>
    </row>
    <row r="359" spans="2:39" s="6" customFormat="1" ht="57.6">
      <c r="B359" s="11" t="s">
        <v>186</v>
      </c>
      <c r="C359" s="11" t="s">
        <v>1370</v>
      </c>
      <c r="D359" s="18" t="s">
        <v>1193</v>
      </c>
      <c r="E359" s="19" t="s">
        <v>187</v>
      </c>
      <c r="F359" s="12">
        <f>VLOOKUP(C359,'Región 5'!$B$6:$N$1720,13,FALSE)</f>
        <v>13356.783287823358</v>
      </c>
      <c r="G359" s="13">
        <v>0.19</v>
      </c>
      <c r="H359" s="27">
        <f t="shared" si="157"/>
        <v>2537.7888246864381</v>
      </c>
      <c r="I359" s="14">
        <f t="shared" si="158"/>
        <v>15895</v>
      </c>
      <c r="J359" s="28">
        <f>VLOOKUP(C359,'Región 5'!$B$6:$N$1720,7,FALSE)</f>
        <v>12730.072048512</v>
      </c>
      <c r="K359" s="29">
        <v>0.19</v>
      </c>
      <c r="L359" s="28">
        <f t="shared" si="166"/>
        <v>2419</v>
      </c>
      <c r="M359" s="30">
        <f t="shared" si="167"/>
        <v>15149</v>
      </c>
      <c r="N359" s="28">
        <f>VLOOKUP(C359,'Región 5'!$B$6:$N$1720,11,FALSE)</f>
        <v>26112.968304639999</v>
      </c>
      <c r="O359" s="29">
        <v>0.19</v>
      </c>
      <c r="P359" s="28">
        <f t="shared" si="168"/>
        <v>4961</v>
      </c>
      <c r="Q359" s="30">
        <f t="shared" si="169"/>
        <v>31074</v>
      </c>
      <c r="R359" s="38">
        <f>VLOOKUP(C359,'Región 5'!$B$6:$N$1720,10,FALSE)</f>
        <v>37882.344249224298</v>
      </c>
      <c r="S359" s="13">
        <v>0.19</v>
      </c>
      <c r="T359" s="28">
        <f t="shared" si="170"/>
        <v>7198</v>
      </c>
      <c r="U359" s="30">
        <f t="shared" si="171"/>
        <v>45080</v>
      </c>
      <c r="V359" s="12">
        <f>VLOOKUP(C359,'Región 5'!$B$6:$N$1720,9,FALSE)</f>
        <v>16756.691761087488</v>
      </c>
      <c r="W359" s="13">
        <v>0.19</v>
      </c>
      <c r="X359" s="28">
        <f t="shared" si="172"/>
        <v>3184</v>
      </c>
      <c r="Y359" s="30">
        <f t="shared" si="165"/>
        <v>19941</v>
      </c>
      <c r="Z359" s="38">
        <f>VLOOKUP(C359,'Región 5'!$B$6:$N$1720,5,FALSE)</f>
        <v>6148.2983873274889</v>
      </c>
      <c r="AA359" s="13">
        <v>0.19</v>
      </c>
      <c r="AB359" s="28">
        <v>4275</v>
      </c>
      <c r="AC359" s="30">
        <f t="shared" si="173"/>
        <v>10423</v>
      </c>
      <c r="AD359" s="54">
        <f t="shared" si="174"/>
        <v>18831.193006435773</v>
      </c>
      <c r="AE359" s="54">
        <f t="shared" si="175"/>
        <v>16086.497942475276</v>
      </c>
      <c r="AF359" s="54">
        <f t="shared" si="176"/>
        <v>15056.737524455424</v>
      </c>
      <c r="AG359" s="54">
        <f t="shared" si="161"/>
        <v>13622.758671308802</v>
      </c>
      <c r="AH359" s="55">
        <f t="shared" si="177"/>
        <v>11387.034953981234</v>
      </c>
      <c r="AI359" s="54">
        <f t="shared" si="162"/>
        <v>6148.2983873274889</v>
      </c>
      <c r="AJ359" s="60">
        <v>0.19</v>
      </c>
      <c r="AK359" s="55">
        <f t="shared" si="163"/>
        <v>1168</v>
      </c>
      <c r="AL359" s="61">
        <f t="shared" si="164"/>
        <v>7316.2983873274889</v>
      </c>
      <c r="AM359" s="62" t="s">
        <v>4668</v>
      </c>
    </row>
    <row r="360" spans="2:39" s="6" customFormat="1" ht="57.6">
      <c r="B360" s="11" t="s">
        <v>188</v>
      </c>
      <c r="C360" s="11" t="s">
        <v>1376</v>
      </c>
      <c r="D360" s="18" t="s">
        <v>1193</v>
      </c>
      <c r="E360" s="19" t="s">
        <v>189</v>
      </c>
      <c r="F360" s="12">
        <f>VLOOKUP(C360,'Región 5'!$B$6:$N$1720,13,FALSE)</f>
        <v>24128.382713487361</v>
      </c>
      <c r="G360" s="13">
        <v>0.19</v>
      </c>
      <c r="H360" s="27">
        <f t="shared" si="157"/>
        <v>4584.3927155625988</v>
      </c>
      <c r="I360" s="14">
        <f t="shared" si="158"/>
        <v>28713</v>
      </c>
      <c r="J360" s="28">
        <f>VLOOKUP(C360,'Región 5'!$B$6:$N$1720,7,FALSE)</f>
        <v>16549.0936630656</v>
      </c>
      <c r="K360" s="29">
        <v>0.19</v>
      </c>
      <c r="L360" s="28">
        <f t="shared" si="166"/>
        <v>3144</v>
      </c>
      <c r="M360" s="30">
        <f t="shared" si="167"/>
        <v>19693</v>
      </c>
      <c r="N360" s="28">
        <f>VLOOKUP(C360,'Región 5'!$B$6:$N$1720,11,FALSE)</f>
        <v>26112.968304639999</v>
      </c>
      <c r="O360" s="29">
        <v>0.19</v>
      </c>
      <c r="P360" s="28">
        <f t="shared" si="168"/>
        <v>4961</v>
      </c>
      <c r="Q360" s="30">
        <f t="shared" si="169"/>
        <v>31074</v>
      </c>
      <c r="R360" s="38">
        <f>VLOOKUP(C360,'Región 5'!$B$6:$N$1720,10,FALSE)</f>
        <v>17846.581775702398</v>
      </c>
      <c r="S360" s="13">
        <v>0.19</v>
      </c>
      <c r="T360" s="28">
        <f t="shared" si="170"/>
        <v>3391</v>
      </c>
      <c r="U360" s="30">
        <f t="shared" si="171"/>
        <v>21238</v>
      </c>
      <c r="V360" s="12">
        <f>VLOOKUP(C360,'Región 5'!$B$6:$N$1720,9,FALSE)</f>
        <v>30270.152858738689</v>
      </c>
      <c r="W360" s="13">
        <v>0.19</v>
      </c>
      <c r="X360" s="28">
        <f t="shared" si="172"/>
        <v>5751</v>
      </c>
      <c r="Y360" s="30">
        <f t="shared" si="165"/>
        <v>36021</v>
      </c>
      <c r="Z360" s="38">
        <f>VLOOKUP(C360,'Región 5'!$B$6:$N$1720,5,FALSE)</f>
        <v>6148.2983873274889</v>
      </c>
      <c r="AA360" s="13">
        <v>0.19</v>
      </c>
      <c r="AB360" s="28">
        <v>4275</v>
      </c>
      <c r="AC360" s="30">
        <f t="shared" si="173"/>
        <v>10423</v>
      </c>
      <c r="AD360" s="54">
        <f t="shared" si="174"/>
        <v>20175.912950493588</v>
      </c>
      <c r="AE360" s="54">
        <f t="shared" si="175"/>
        <v>18054.29540793227</v>
      </c>
      <c r="AF360" s="54">
        <f t="shared" si="176"/>
        <v>20987.482244594881</v>
      </c>
      <c r="AG360" s="54">
        <f t="shared" si="161"/>
        <v>15310.731532123998</v>
      </c>
      <c r="AH360" s="55">
        <f t="shared" si="177"/>
        <v>8580.4183467829862</v>
      </c>
      <c r="AI360" s="54">
        <f t="shared" si="162"/>
        <v>6148.2983873274889</v>
      </c>
      <c r="AJ360" s="60">
        <v>0.19</v>
      </c>
      <c r="AK360" s="55">
        <f t="shared" si="163"/>
        <v>1168</v>
      </c>
      <c r="AL360" s="61">
        <f t="shared" si="164"/>
        <v>7316.2983873274889</v>
      </c>
      <c r="AM360" s="62" t="s">
        <v>4668</v>
      </c>
    </row>
    <row r="361" spans="2:39" s="6" customFormat="1" ht="57.6">
      <c r="B361" s="11" t="s">
        <v>190</v>
      </c>
      <c r="C361" s="11" t="s">
        <v>1382</v>
      </c>
      <c r="D361" s="18" t="s">
        <v>1193</v>
      </c>
      <c r="E361" s="19" t="s">
        <v>191</v>
      </c>
      <c r="F361" s="12">
        <f>VLOOKUP(C361,'Región 5'!$B$6:$N$1720,13,FALSE)</f>
        <v>17090.93775538688</v>
      </c>
      <c r="G361" s="13">
        <v>0.19</v>
      </c>
      <c r="H361" s="27">
        <f t="shared" si="157"/>
        <v>3247.2781735235071</v>
      </c>
      <c r="I361" s="14">
        <f t="shared" si="158"/>
        <v>20338</v>
      </c>
      <c r="J361" s="28">
        <f>VLOOKUP(C361,'Región 5'!$B$6:$N$1720,7,FALSE)</f>
        <v>16549.0936630656</v>
      </c>
      <c r="K361" s="29">
        <v>0.19</v>
      </c>
      <c r="L361" s="28">
        <f t="shared" si="166"/>
        <v>3144</v>
      </c>
      <c r="M361" s="30">
        <f t="shared" si="167"/>
        <v>19693</v>
      </c>
      <c r="N361" s="28">
        <f>VLOOKUP(C361,'Región 5'!$B$6:$N$1720,11,FALSE)</f>
        <v>26112.968304639999</v>
      </c>
      <c r="O361" s="29">
        <v>0.19</v>
      </c>
      <c r="P361" s="28">
        <f t="shared" si="168"/>
        <v>4961</v>
      </c>
      <c r="Q361" s="30">
        <f t="shared" si="169"/>
        <v>31074</v>
      </c>
      <c r="R361" s="38">
        <f>VLOOKUP(C361,'Región 5'!$B$6:$N$1720,10,FALSE)</f>
        <v>20393.575421716228</v>
      </c>
      <c r="S361" s="13">
        <v>0.19</v>
      </c>
      <c r="T361" s="28">
        <f t="shared" si="170"/>
        <v>3875</v>
      </c>
      <c r="U361" s="30">
        <f t="shared" si="171"/>
        <v>24269</v>
      </c>
      <c r="V361" s="12">
        <f>VLOOKUP(C361,'Región 5'!$B$6:$N$1720,9,FALSE)</f>
        <v>21441.358274939903</v>
      </c>
      <c r="W361" s="13">
        <v>0.19</v>
      </c>
      <c r="X361" s="28">
        <f t="shared" si="172"/>
        <v>4074</v>
      </c>
      <c r="Y361" s="30">
        <f t="shared" si="165"/>
        <v>25515</v>
      </c>
      <c r="Z361" s="38">
        <f>VLOOKUP(C361,'Región 5'!$B$6:$N$1720,5,FALSE)</f>
        <v>6148.2983873274889</v>
      </c>
      <c r="AA361" s="13">
        <v>0.19</v>
      </c>
      <c r="AB361" s="28">
        <v>4275</v>
      </c>
      <c r="AC361" s="30">
        <f t="shared" si="173"/>
        <v>10423</v>
      </c>
      <c r="AD361" s="54">
        <f t="shared" si="174"/>
        <v>17956.038634512683</v>
      </c>
      <c r="AE361" s="54">
        <f t="shared" si="175"/>
        <v>16455.692321656032</v>
      </c>
      <c r="AF361" s="54">
        <f t="shared" si="176"/>
        <v>18742.256588551554</v>
      </c>
      <c r="AG361" s="54">
        <f t="shared" si="161"/>
        <v>14438.609767287306</v>
      </c>
      <c r="AH361" s="55">
        <f t="shared" si="177"/>
        <v>6734.6145198825334</v>
      </c>
      <c r="AI361" s="54">
        <f t="shared" si="162"/>
        <v>6148.2983873274889</v>
      </c>
      <c r="AJ361" s="60">
        <v>0.19</v>
      </c>
      <c r="AK361" s="55">
        <f t="shared" si="163"/>
        <v>1168</v>
      </c>
      <c r="AL361" s="61">
        <f t="shared" si="164"/>
        <v>7316.2983873274889</v>
      </c>
      <c r="AM361" s="62" t="s">
        <v>4668</v>
      </c>
    </row>
    <row r="362" spans="2:39" s="6" customFormat="1" ht="57.6">
      <c r="B362" s="11" t="s">
        <v>192</v>
      </c>
      <c r="C362" s="11" t="s">
        <v>1416</v>
      </c>
      <c r="D362" s="18" t="s">
        <v>1193</v>
      </c>
      <c r="E362" s="19" t="s">
        <v>193</v>
      </c>
      <c r="F362" s="12">
        <f>VLOOKUP(C362,'Región 5'!$B$6:$N$1720,13,FALSE)</f>
        <v>30160.4783918592</v>
      </c>
      <c r="G362" s="13">
        <v>0.19</v>
      </c>
      <c r="H362" s="27">
        <f t="shared" si="157"/>
        <v>5730.4908944532481</v>
      </c>
      <c r="I362" s="14">
        <f t="shared" si="158"/>
        <v>35891</v>
      </c>
      <c r="J362" s="28">
        <f>VLOOKUP(C362,'Región 5'!$B$6:$N$1720,7,FALSE)</f>
        <v>7638.0432291072002</v>
      </c>
      <c r="K362" s="29">
        <v>0.19</v>
      </c>
      <c r="L362" s="28">
        <f t="shared" si="166"/>
        <v>1451</v>
      </c>
      <c r="M362" s="30">
        <f t="shared" si="167"/>
        <v>9089</v>
      </c>
      <c r="N362" s="28">
        <f>VLOOKUP(C362,'Región 5'!$B$6:$N$1720,11,FALSE)</f>
        <v>5388.4110096624636</v>
      </c>
      <c r="O362" s="29">
        <v>0.19</v>
      </c>
      <c r="P362" s="28">
        <f t="shared" si="168"/>
        <v>1024</v>
      </c>
      <c r="Q362" s="30">
        <f t="shared" si="169"/>
        <v>6412</v>
      </c>
      <c r="R362" s="38">
        <f>VLOOKUP(C362,'Región 5'!$B$6:$N$1720,10,FALSE)</f>
        <v>11316.054814815743</v>
      </c>
      <c r="S362" s="13">
        <v>0.19</v>
      </c>
      <c r="T362" s="28">
        <f t="shared" si="170"/>
        <v>2150</v>
      </c>
      <c r="U362" s="30">
        <f t="shared" si="171"/>
        <v>13466</v>
      </c>
      <c r="V362" s="12">
        <f>VLOOKUP(C362,'Región 5'!$B$6:$N$1720,9,FALSE)</f>
        <v>4144.1280699463668</v>
      </c>
      <c r="W362" s="13">
        <v>0.19</v>
      </c>
      <c r="X362" s="28">
        <f t="shared" si="172"/>
        <v>787</v>
      </c>
      <c r="Y362" s="30">
        <f t="shared" si="165"/>
        <v>4931</v>
      </c>
      <c r="Z362" s="38">
        <f>VLOOKUP(C362,'Región 5'!$B$6:$N$1720,5,FALSE)</f>
        <v>4304.7228250199041</v>
      </c>
      <c r="AA362" s="13">
        <v>0.19</v>
      </c>
      <c r="AB362" s="28">
        <v>7381.5</v>
      </c>
      <c r="AC362" s="30">
        <f t="shared" si="173"/>
        <v>11686</v>
      </c>
      <c r="AD362" s="54">
        <f t="shared" si="174"/>
        <v>10491.973056735147</v>
      </c>
      <c r="AE362" s="54">
        <f t="shared" si="175"/>
        <v>7940.0958073245592</v>
      </c>
      <c r="AF362" s="54">
        <f t="shared" si="176"/>
        <v>6513.2271193848319</v>
      </c>
      <c r="AG362" s="54">
        <f t="shared" si="161"/>
        <v>6581.5357910795483</v>
      </c>
      <c r="AH362" s="55">
        <f t="shared" si="177"/>
        <v>10002.976310052019</v>
      </c>
      <c r="AI362" s="54">
        <f t="shared" si="162"/>
        <v>4144.1280699463668</v>
      </c>
      <c r="AJ362" s="60">
        <v>0.19</v>
      </c>
      <c r="AK362" s="55">
        <f t="shared" si="163"/>
        <v>787</v>
      </c>
      <c r="AL362" s="61">
        <f t="shared" si="164"/>
        <v>4931.1280699463668</v>
      </c>
      <c r="AM362" s="62" t="s">
        <v>4668</v>
      </c>
    </row>
    <row r="363" spans="2:39" s="6" customFormat="1" ht="57.6">
      <c r="B363" s="11" t="s">
        <v>194</v>
      </c>
      <c r="C363" s="11" t="s">
        <v>1418</v>
      </c>
      <c r="D363" s="18" t="s">
        <v>1193</v>
      </c>
      <c r="E363" s="19" t="s">
        <v>195</v>
      </c>
      <c r="F363" s="12">
        <f>VLOOKUP(C363,'Región 5'!$B$6:$N$1720,13,FALSE)</f>
        <v>23553.897410785281</v>
      </c>
      <c r="G363" s="13">
        <v>0.19</v>
      </c>
      <c r="H363" s="27">
        <f t="shared" si="157"/>
        <v>4475.2405080492035</v>
      </c>
      <c r="I363" s="14">
        <f t="shared" si="158"/>
        <v>28029</v>
      </c>
      <c r="J363" s="28">
        <f>VLOOKUP(C363,'Región 5'!$B$6:$N$1720,7,FALSE)</f>
        <v>2546.0144097024004</v>
      </c>
      <c r="K363" s="29">
        <v>0.19</v>
      </c>
      <c r="L363" s="28">
        <f t="shared" si="166"/>
        <v>484</v>
      </c>
      <c r="M363" s="30">
        <f t="shared" si="167"/>
        <v>3030</v>
      </c>
      <c r="N363" s="28">
        <f>VLOOKUP(C363,'Región 5'!$B$6:$N$1720,11,FALSE)</f>
        <v>1573.30634035456</v>
      </c>
      <c r="O363" s="29">
        <v>0.19</v>
      </c>
      <c r="P363" s="28">
        <f t="shared" si="168"/>
        <v>299</v>
      </c>
      <c r="Q363" s="30">
        <f t="shared" si="169"/>
        <v>1872</v>
      </c>
      <c r="R363" s="38">
        <f>VLOOKUP(C363,'Región 5'!$B$6:$N$1720,10,FALSE)</f>
        <v>7341.3346267457282</v>
      </c>
      <c r="S363" s="13">
        <v>0.19</v>
      </c>
      <c r="T363" s="28">
        <f t="shared" si="170"/>
        <v>1395</v>
      </c>
      <c r="U363" s="30">
        <f t="shared" si="171"/>
        <v>8736</v>
      </c>
      <c r="V363" s="12">
        <f>VLOOKUP(C363,'Región 5'!$B$6:$N$1720,9,FALSE)</f>
        <v>3603.5896260403201</v>
      </c>
      <c r="W363" s="13">
        <v>0.19</v>
      </c>
      <c r="X363" s="28">
        <f t="shared" si="172"/>
        <v>685</v>
      </c>
      <c r="Y363" s="30">
        <f t="shared" si="165"/>
        <v>4289</v>
      </c>
      <c r="Z363" s="38">
        <f>VLOOKUP(C363,'Región 5'!$B$6:$N$1720,5,FALSE)</f>
        <v>4304.7228250199041</v>
      </c>
      <c r="AA363" s="13">
        <v>0.19</v>
      </c>
      <c r="AB363" s="28">
        <v>741</v>
      </c>
      <c r="AC363" s="30">
        <f t="shared" si="173"/>
        <v>5046</v>
      </c>
      <c r="AD363" s="54">
        <f t="shared" si="174"/>
        <v>7153.8108731080329</v>
      </c>
      <c r="AE363" s="54">
        <f t="shared" si="175"/>
        <v>4697.4851057536716</v>
      </c>
      <c r="AF363" s="54">
        <f t="shared" si="176"/>
        <v>3954.1562255301124</v>
      </c>
      <c r="AG363" s="54">
        <f t="shared" si="161"/>
        <v>3494.77284568389</v>
      </c>
      <c r="AH363" s="55">
        <f t="shared" si="177"/>
        <v>8271.5560361835924</v>
      </c>
      <c r="AI363" s="54">
        <f t="shared" si="162"/>
        <v>1573.30634035456</v>
      </c>
      <c r="AJ363" s="60">
        <v>0.19</v>
      </c>
      <c r="AK363" s="55">
        <f t="shared" si="163"/>
        <v>299</v>
      </c>
      <c r="AL363" s="61">
        <f t="shared" si="164"/>
        <v>1872.30634035456</v>
      </c>
      <c r="AM363" s="62" t="s">
        <v>4668</v>
      </c>
    </row>
    <row r="364" spans="2:39" s="6" customFormat="1" ht="57.6">
      <c r="B364" s="11" t="s">
        <v>196</v>
      </c>
      <c r="C364" s="11" t="s">
        <v>1420</v>
      </c>
      <c r="D364" s="18" t="s">
        <v>1193</v>
      </c>
      <c r="E364" s="19" t="s">
        <v>197</v>
      </c>
      <c r="F364" s="12">
        <f>VLOOKUP(C364,'Región 5'!$B$6:$N$1720,13,FALSE)</f>
        <v>7827.36224931584</v>
      </c>
      <c r="G364" s="13">
        <v>0.19</v>
      </c>
      <c r="H364" s="27">
        <f t="shared" si="157"/>
        <v>1487.1988273700097</v>
      </c>
      <c r="I364" s="14">
        <f t="shared" si="158"/>
        <v>9315</v>
      </c>
      <c r="J364" s="28">
        <f>VLOOKUP(C364,'Región 5'!$B$6:$N$1720,7,FALSE)</f>
        <v>6195.3017302758399</v>
      </c>
      <c r="K364" s="29">
        <v>0.19</v>
      </c>
      <c r="L364" s="28">
        <f t="shared" si="166"/>
        <v>1177</v>
      </c>
      <c r="M364" s="30">
        <f t="shared" si="167"/>
        <v>7372</v>
      </c>
      <c r="N364" s="28">
        <f>VLOOKUP(C364,'Región 5'!$B$6:$N$1720,11,FALSE)</f>
        <v>2271.82824250368</v>
      </c>
      <c r="O364" s="29">
        <v>0.19</v>
      </c>
      <c r="P364" s="28">
        <f t="shared" si="168"/>
        <v>432</v>
      </c>
      <c r="Q364" s="30">
        <f t="shared" si="169"/>
        <v>2704</v>
      </c>
      <c r="R364" s="38">
        <f>VLOOKUP(C364,'Región 5'!$B$6:$N$1720,10,FALSE)</f>
        <v>6907.7287880471813</v>
      </c>
      <c r="S364" s="13">
        <v>0.19</v>
      </c>
      <c r="T364" s="28">
        <f t="shared" si="170"/>
        <v>1312</v>
      </c>
      <c r="U364" s="30">
        <f t="shared" si="171"/>
        <v>8220</v>
      </c>
      <c r="V364" s="12">
        <f>VLOOKUP(C364,'Región 5'!$B$6:$N$1720,9,FALSE)</f>
        <v>8990.9561169705976</v>
      </c>
      <c r="W364" s="13">
        <v>0.19</v>
      </c>
      <c r="X364" s="28">
        <f t="shared" si="172"/>
        <v>1708</v>
      </c>
      <c r="Y364" s="30">
        <f t="shared" si="165"/>
        <v>10699</v>
      </c>
      <c r="Z364" s="38">
        <f>VLOOKUP(C364,'Región 5'!$B$6:$N$1720,5,FALSE)</f>
        <v>4304.7228250199041</v>
      </c>
      <c r="AA364" s="13">
        <v>0.19</v>
      </c>
      <c r="AB364" s="28">
        <v>1966.5</v>
      </c>
      <c r="AC364" s="30">
        <f t="shared" si="173"/>
        <v>6271</v>
      </c>
      <c r="AD364" s="54">
        <f t="shared" si="174"/>
        <v>6082.9833253555071</v>
      </c>
      <c r="AE364" s="54">
        <f t="shared" si="175"/>
        <v>5557.2076285717803</v>
      </c>
      <c r="AF364" s="54">
        <f t="shared" si="176"/>
        <v>6551.5152591615106</v>
      </c>
      <c r="AG364" s="54">
        <f t="shared" si="161"/>
        <v>4927.5851459725927</v>
      </c>
      <c r="AH364" s="55">
        <f t="shared" si="177"/>
        <v>2444.5489384361363</v>
      </c>
      <c r="AI364" s="54">
        <f t="shared" si="162"/>
        <v>2271.82824250368</v>
      </c>
      <c r="AJ364" s="60">
        <v>0.19</v>
      </c>
      <c r="AK364" s="55">
        <f t="shared" si="163"/>
        <v>432</v>
      </c>
      <c r="AL364" s="61">
        <f t="shared" si="164"/>
        <v>2703.82824250368</v>
      </c>
      <c r="AM364" s="62" t="s">
        <v>4668</v>
      </c>
    </row>
    <row r="365" spans="2:39" s="6" customFormat="1" ht="57.6">
      <c r="B365" s="11" t="s">
        <v>198</v>
      </c>
      <c r="C365" s="11" t="s">
        <v>1422</v>
      </c>
      <c r="D365" s="18" t="s">
        <v>1193</v>
      </c>
      <c r="E365" s="19" t="s">
        <v>199</v>
      </c>
      <c r="F365" s="12">
        <f>VLOOKUP(C365,'Región 5'!$B$6:$N$1720,13,FALSE)</f>
        <v>12351.43400809472</v>
      </c>
      <c r="G365" s="13">
        <v>0.19</v>
      </c>
      <c r="H365" s="27">
        <f t="shared" si="157"/>
        <v>2346.7724615379971</v>
      </c>
      <c r="I365" s="14">
        <f t="shared" si="158"/>
        <v>14698</v>
      </c>
      <c r="J365" s="28">
        <f>VLOOKUP(C365,'Región 5'!$B$6:$N$1720,7,FALSE)</f>
        <v>12730.072048512</v>
      </c>
      <c r="K365" s="29">
        <v>0.19</v>
      </c>
      <c r="L365" s="28">
        <f t="shared" si="166"/>
        <v>2419</v>
      </c>
      <c r="M365" s="30">
        <f t="shared" si="167"/>
        <v>15149</v>
      </c>
      <c r="N365" s="28">
        <f>VLOOKUP(C365,'Región 5'!$B$6:$N$1720,11,FALSE)</f>
        <v>3017.3534876011522</v>
      </c>
      <c r="O365" s="29">
        <v>0.19</v>
      </c>
      <c r="P365" s="28">
        <f t="shared" si="168"/>
        <v>573</v>
      </c>
      <c r="Q365" s="30">
        <f t="shared" si="169"/>
        <v>3590</v>
      </c>
      <c r="R365" s="38">
        <f>VLOOKUP(C365,'Región 5'!$B$6:$N$1720,10,FALSE)</f>
        <v>10223.227091266559</v>
      </c>
      <c r="S365" s="13">
        <v>0.19</v>
      </c>
      <c r="T365" s="28">
        <f t="shared" si="170"/>
        <v>1942</v>
      </c>
      <c r="U365" s="30">
        <f t="shared" si="171"/>
        <v>12165</v>
      </c>
      <c r="V365" s="12">
        <f>VLOOKUP(C365,'Región 5'!$B$6:$N$1720,9,FALSE)</f>
        <v>2068.4604453471434</v>
      </c>
      <c r="W365" s="13">
        <v>0.19</v>
      </c>
      <c r="X365" s="28">
        <f t="shared" si="172"/>
        <v>393</v>
      </c>
      <c r="Y365" s="30">
        <f t="shared" si="165"/>
        <v>2461</v>
      </c>
      <c r="Z365" s="38">
        <f>VLOOKUP(C365,'Región 5'!$B$6:$N$1720,5,FALSE)</f>
        <v>4304.7228250199041</v>
      </c>
      <c r="AA365" s="13">
        <v>0.19</v>
      </c>
      <c r="AB365" s="28">
        <v>5671.5</v>
      </c>
      <c r="AC365" s="30">
        <f t="shared" si="173"/>
        <v>9976</v>
      </c>
      <c r="AD365" s="54">
        <f t="shared" si="174"/>
        <v>7449.2116509735797</v>
      </c>
      <c r="AE365" s="54">
        <f t="shared" si="175"/>
        <v>5923.2374484189168</v>
      </c>
      <c r="AF365" s="54">
        <f t="shared" si="176"/>
        <v>7263.9749581432316</v>
      </c>
      <c r="AG365" s="54">
        <f t="shared" si="161"/>
        <v>4599.4511082249737</v>
      </c>
      <c r="AH365" s="55">
        <f t="shared" si="177"/>
        <v>4859.9607515612815</v>
      </c>
      <c r="AI365" s="54">
        <f t="shared" si="162"/>
        <v>2068.4604453471434</v>
      </c>
      <c r="AJ365" s="60">
        <v>0.19</v>
      </c>
      <c r="AK365" s="55">
        <f t="shared" si="163"/>
        <v>393</v>
      </c>
      <c r="AL365" s="61">
        <f t="shared" si="164"/>
        <v>2461.4604453471434</v>
      </c>
      <c r="AM365" s="62" t="s">
        <v>4668</v>
      </c>
    </row>
    <row r="366" spans="2:39" s="6" customFormat="1" ht="57.6">
      <c r="B366" s="11" t="s">
        <v>200</v>
      </c>
      <c r="C366" s="11" t="s">
        <v>1424</v>
      </c>
      <c r="D366" s="18" t="s">
        <v>1193</v>
      </c>
      <c r="E366" s="19" t="s">
        <v>201</v>
      </c>
      <c r="F366" s="12">
        <f>VLOOKUP(C366,'Región 5'!$B$6:$N$1720,13,FALSE)</f>
        <v>18527.15101214208</v>
      </c>
      <c r="G366" s="13">
        <v>0.19</v>
      </c>
      <c r="H366" s="27">
        <f t="shared" si="157"/>
        <v>3520.1586923069954</v>
      </c>
      <c r="I366" s="14">
        <f t="shared" si="158"/>
        <v>22047</v>
      </c>
      <c r="J366" s="28">
        <f>VLOOKUP(C366,'Región 5'!$B$6:$N$1720,7,FALSE)</f>
        <v>18585.905190827518</v>
      </c>
      <c r="K366" s="29">
        <v>0.19</v>
      </c>
      <c r="L366" s="28">
        <f t="shared" si="166"/>
        <v>3531</v>
      </c>
      <c r="M366" s="30">
        <f t="shared" si="167"/>
        <v>22117</v>
      </c>
      <c r="N366" s="28">
        <f>VLOOKUP(C366,'Región 5'!$B$6:$N$1720,11,FALSE)</f>
        <v>6769.7870329779207</v>
      </c>
      <c r="O366" s="29">
        <v>0.19</v>
      </c>
      <c r="P366" s="28">
        <f t="shared" si="168"/>
        <v>1286</v>
      </c>
      <c r="Q366" s="30">
        <f t="shared" si="169"/>
        <v>8056</v>
      </c>
      <c r="R366" s="38">
        <f>VLOOKUP(C366,'Región 5'!$B$6:$N$1720,10,FALSE)</f>
        <v>17351.284049384143</v>
      </c>
      <c r="S366" s="13">
        <v>0.19</v>
      </c>
      <c r="T366" s="28">
        <f t="shared" si="170"/>
        <v>3297</v>
      </c>
      <c r="U366" s="30">
        <f t="shared" si="171"/>
        <v>20648</v>
      </c>
      <c r="V366" s="12">
        <f>VLOOKUP(C366,'Región 5'!$B$6:$N$1720,9,FALSE)</f>
        <v>23243.153087960061</v>
      </c>
      <c r="W366" s="13">
        <v>0.19</v>
      </c>
      <c r="X366" s="28">
        <f t="shared" si="172"/>
        <v>4416</v>
      </c>
      <c r="Y366" s="30">
        <f t="shared" si="165"/>
        <v>27659</v>
      </c>
      <c r="Z366" s="38">
        <f>VLOOKUP(C366,'Región 5'!$B$6:$N$1720,5,FALSE)</f>
        <v>4304.7228250199041</v>
      </c>
      <c r="AA366" s="13">
        <v>0.19</v>
      </c>
      <c r="AB366" s="28">
        <v>5671.5</v>
      </c>
      <c r="AC366" s="30">
        <f t="shared" si="173"/>
        <v>9976</v>
      </c>
      <c r="AD366" s="54">
        <f t="shared" si="174"/>
        <v>14797.00053305194</v>
      </c>
      <c r="AE366" s="54">
        <f t="shared" si="175"/>
        <v>12623.793162250229</v>
      </c>
      <c r="AF366" s="54">
        <f t="shared" si="176"/>
        <v>17939.217530763111</v>
      </c>
      <c r="AG366" s="54">
        <f t="shared" si="161"/>
        <v>10196.222472341742</v>
      </c>
      <c r="AH366" s="55">
        <f t="shared" si="177"/>
        <v>7492.0721625354581</v>
      </c>
      <c r="AI366" s="54">
        <f t="shared" si="162"/>
        <v>4304.7228250199041</v>
      </c>
      <c r="AJ366" s="60">
        <v>0.19</v>
      </c>
      <c r="AK366" s="55">
        <f t="shared" si="163"/>
        <v>818</v>
      </c>
      <c r="AL366" s="61">
        <f t="shared" si="164"/>
        <v>5122.7228250199041</v>
      </c>
      <c r="AM366" s="62" t="s">
        <v>4668</v>
      </c>
    </row>
    <row r="367" spans="2:39" s="6" customFormat="1" ht="57.6">
      <c r="B367" s="11" t="s">
        <v>202</v>
      </c>
      <c r="C367" s="11" t="s">
        <v>1426</v>
      </c>
      <c r="D367" s="18" t="s">
        <v>1193</v>
      </c>
      <c r="E367" s="19" t="s">
        <v>203</v>
      </c>
      <c r="F367" s="12">
        <f>VLOOKUP(C367,'Región 5'!$B$6:$N$1720,13,FALSE)</f>
        <v>5170.3677243187203</v>
      </c>
      <c r="G367" s="13">
        <v>0.19</v>
      </c>
      <c r="H367" s="27">
        <f t="shared" si="157"/>
        <v>982.36986762055687</v>
      </c>
      <c r="I367" s="14">
        <f t="shared" si="158"/>
        <v>6153</v>
      </c>
      <c r="J367" s="28">
        <f>VLOOKUP(C367,'Región 5'!$B$6:$N$1720,7,FALSE)</f>
        <v>15404.040002907135</v>
      </c>
      <c r="K367" s="29">
        <v>0.19</v>
      </c>
      <c r="L367" s="28">
        <f t="shared" si="166"/>
        <v>2927</v>
      </c>
      <c r="M367" s="30">
        <f t="shared" si="167"/>
        <v>18331</v>
      </c>
      <c r="N367" s="28">
        <f>VLOOKUP(C367,'Región 5'!$B$6:$N$1720,11,FALSE)</f>
        <v>6034.7069752023044</v>
      </c>
      <c r="O367" s="29">
        <v>0.19</v>
      </c>
      <c r="P367" s="28">
        <f t="shared" si="168"/>
        <v>1147</v>
      </c>
      <c r="Q367" s="30">
        <f t="shared" si="169"/>
        <v>7182</v>
      </c>
      <c r="R367" s="38">
        <f>VLOOKUP(C367,'Región 5'!$B$6:$N$1720,10,FALSE)</f>
        <v>8019.9453905625596</v>
      </c>
      <c r="S367" s="13">
        <v>0.19</v>
      </c>
      <c r="T367" s="28">
        <f t="shared" si="170"/>
        <v>1524</v>
      </c>
      <c r="U367" s="30">
        <f t="shared" si="171"/>
        <v>9544</v>
      </c>
      <c r="V367" s="12">
        <f>VLOOKUP(C367,'Región 5'!$B$6:$N$1720,9,FALSE)</f>
        <v>6486.4613268725761</v>
      </c>
      <c r="W367" s="13">
        <v>0.19</v>
      </c>
      <c r="X367" s="28">
        <f t="shared" si="172"/>
        <v>1232</v>
      </c>
      <c r="Y367" s="30">
        <f t="shared" si="165"/>
        <v>7718</v>
      </c>
      <c r="Z367" s="38">
        <f>VLOOKUP(C367,'Región 5'!$B$6:$N$1720,5,FALSE)</f>
        <v>4304.7228250199041</v>
      </c>
      <c r="AA367" s="13">
        <v>0.19</v>
      </c>
      <c r="AB367" s="28">
        <v>3391.5</v>
      </c>
      <c r="AC367" s="30">
        <f t="shared" si="173"/>
        <v>7696</v>
      </c>
      <c r="AD367" s="54">
        <f t="shared" si="174"/>
        <v>7570.0407074805335</v>
      </c>
      <c r="AE367" s="54">
        <f t="shared" si="175"/>
        <v>6896.9347246295147</v>
      </c>
      <c r="AF367" s="54">
        <f t="shared" si="176"/>
        <v>6260.5841510374403</v>
      </c>
      <c r="AG367" s="54">
        <f t="shared" si="161"/>
        <v>6415.7715672092663</v>
      </c>
      <c r="AH367" s="55">
        <f t="shared" si="177"/>
        <v>4037.9718777571397</v>
      </c>
      <c r="AI367" s="54">
        <f t="shared" si="162"/>
        <v>4304.7228250199041</v>
      </c>
      <c r="AJ367" s="60">
        <v>0.19</v>
      </c>
      <c r="AK367" s="55">
        <f t="shared" si="163"/>
        <v>818</v>
      </c>
      <c r="AL367" s="61">
        <f t="shared" si="164"/>
        <v>5122.7228250199041</v>
      </c>
      <c r="AM367" s="62" t="s">
        <v>4668</v>
      </c>
    </row>
    <row r="368" spans="2:39" s="6" customFormat="1" ht="57.6">
      <c r="B368" s="11" t="s">
        <v>204</v>
      </c>
      <c r="C368" s="11" t="s">
        <v>1428</v>
      </c>
      <c r="D368" s="18" t="s">
        <v>1193</v>
      </c>
      <c r="E368" s="19" t="s">
        <v>205</v>
      </c>
      <c r="F368" s="12">
        <f>VLOOKUP(C368,'Región 5'!$B$6:$N$1720,13,FALSE)</f>
        <v>6893.8236324249601</v>
      </c>
      <c r="G368" s="13">
        <v>0.19</v>
      </c>
      <c r="H368" s="27">
        <f t="shared" si="157"/>
        <v>1309.8264901607424</v>
      </c>
      <c r="I368" s="14">
        <f t="shared" si="158"/>
        <v>8204</v>
      </c>
      <c r="J368" s="28">
        <f>VLOOKUP(C368,'Región 5'!$B$6:$N$1720,7,FALSE)</f>
        <v>20539.155220014596</v>
      </c>
      <c r="K368" s="29">
        <v>0.19</v>
      </c>
      <c r="L368" s="28">
        <f t="shared" si="166"/>
        <v>3902</v>
      </c>
      <c r="M368" s="30">
        <f t="shared" si="167"/>
        <v>24441</v>
      </c>
      <c r="N368" s="28">
        <f>VLOOKUP(C368,'Región 5'!$B$6:$N$1720,11,FALSE)</f>
        <v>3385.5463406965755</v>
      </c>
      <c r="O368" s="29">
        <v>0.19</v>
      </c>
      <c r="P368" s="28">
        <f t="shared" si="168"/>
        <v>643</v>
      </c>
      <c r="Q368" s="30">
        <f t="shared" si="169"/>
        <v>4029</v>
      </c>
      <c r="R368" s="38">
        <f>VLOOKUP(C368,'Región 5'!$B$6:$N$1720,10,FALSE)</f>
        <v>10757.302575517211</v>
      </c>
      <c r="S368" s="13">
        <v>0.19</v>
      </c>
      <c r="T368" s="28">
        <f t="shared" si="170"/>
        <v>2044</v>
      </c>
      <c r="U368" s="30">
        <f t="shared" si="171"/>
        <v>12801</v>
      </c>
      <c r="V368" s="12">
        <f>VLOOKUP(C368,'Región 5'!$B$6:$N$1720,9,FALSE)</f>
        <v>11621.576543980031</v>
      </c>
      <c r="W368" s="13">
        <v>0.19</v>
      </c>
      <c r="X368" s="28">
        <f t="shared" si="172"/>
        <v>2208</v>
      </c>
      <c r="Y368" s="30">
        <f t="shared" si="165"/>
        <v>13830</v>
      </c>
      <c r="Z368" s="38">
        <f>VLOOKUP(C368,'Región 5'!$B$6:$N$1720,5,FALSE)</f>
        <v>4304.7228250199041</v>
      </c>
      <c r="AA368" s="13">
        <v>0.19</v>
      </c>
      <c r="AB368" s="28">
        <v>3676.5</v>
      </c>
      <c r="AC368" s="30">
        <f t="shared" si="173"/>
        <v>7981</v>
      </c>
      <c r="AD368" s="54">
        <f t="shared" si="174"/>
        <v>9583.6878562755464</v>
      </c>
      <c r="AE368" s="54">
        <f t="shared" si="175"/>
        <v>7978.6764766587094</v>
      </c>
      <c r="AF368" s="54">
        <f t="shared" si="176"/>
        <v>8825.5631039710861</v>
      </c>
      <c r="AG368" s="54">
        <f t="shared" si="161"/>
        <v>6663.4968939401651</v>
      </c>
      <c r="AH368" s="55">
        <f t="shared" si="177"/>
        <v>6309.8720519795133</v>
      </c>
      <c r="AI368" s="54">
        <f t="shared" si="162"/>
        <v>3385.5463406965755</v>
      </c>
      <c r="AJ368" s="60">
        <v>0.19</v>
      </c>
      <c r="AK368" s="55">
        <f t="shared" si="163"/>
        <v>643</v>
      </c>
      <c r="AL368" s="61">
        <f t="shared" si="164"/>
        <v>4028.5463406965755</v>
      </c>
      <c r="AM368" s="62" t="s">
        <v>4668</v>
      </c>
    </row>
    <row r="369" spans="2:39" s="6" customFormat="1" ht="57.6">
      <c r="B369" s="11" t="s">
        <v>206</v>
      </c>
      <c r="C369" s="11" t="s">
        <v>1430</v>
      </c>
      <c r="D369" s="18" t="s">
        <v>1193</v>
      </c>
      <c r="E369" s="19" t="s">
        <v>207</v>
      </c>
      <c r="F369" s="12">
        <f>VLOOKUP(C369,'Región 5'!$B$6:$N$1720,13,FALSE)</f>
        <v>9981.6821344486416</v>
      </c>
      <c r="G369" s="13">
        <v>0.19</v>
      </c>
      <c r="H369" s="27">
        <f t="shared" si="157"/>
        <v>1896.519605545242</v>
      </c>
      <c r="I369" s="14">
        <f t="shared" si="158"/>
        <v>11878</v>
      </c>
      <c r="J369" s="28">
        <f>VLOOKUP(C369,'Región 5'!$B$6:$N$1720,7,FALSE)</f>
        <v>29738.753953739266</v>
      </c>
      <c r="K369" s="29">
        <v>0.19</v>
      </c>
      <c r="L369" s="28">
        <f t="shared" si="166"/>
        <v>5650</v>
      </c>
      <c r="M369" s="30">
        <f t="shared" si="167"/>
        <v>35389</v>
      </c>
      <c r="N369" s="28">
        <f>VLOOKUP(C369,'Región 5'!$B$6:$N$1720,11,FALSE)</f>
        <v>6197.9130271063041</v>
      </c>
      <c r="O369" s="29">
        <v>0.19</v>
      </c>
      <c r="P369" s="28">
        <f t="shared" si="168"/>
        <v>1178</v>
      </c>
      <c r="Q369" s="30">
        <f t="shared" si="169"/>
        <v>7376</v>
      </c>
      <c r="R369" s="38">
        <f>VLOOKUP(C369,'Región 5'!$B$6:$N$1720,10,FALSE)</f>
        <v>7010.8423716401285</v>
      </c>
      <c r="S369" s="13">
        <v>0.19</v>
      </c>
      <c r="T369" s="28">
        <f t="shared" si="170"/>
        <v>1332</v>
      </c>
      <c r="U369" s="30">
        <f t="shared" si="171"/>
        <v>8343</v>
      </c>
      <c r="V369" s="12">
        <f>VLOOKUP(C369,'Región 5'!$B$6:$N$1720,9,FALSE)</f>
        <v>11621.576543980031</v>
      </c>
      <c r="W369" s="13">
        <v>0.19</v>
      </c>
      <c r="X369" s="28">
        <f t="shared" si="172"/>
        <v>2208</v>
      </c>
      <c r="Y369" s="30">
        <f t="shared" si="165"/>
        <v>13830</v>
      </c>
      <c r="Z369" s="38">
        <f>VLOOKUP(C369,'Región 5'!$B$6:$N$1720,5,FALSE)</f>
        <v>4919.6832285941755</v>
      </c>
      <c r="AA369" s="13">
        <v>0.19</v>
      </c>
      <c r="AB369" s="28">
        <v>5386.5</v>
      </c>
      <c r="AC369" s="30">
        <f t="shared" si="173"/>
        <v>10306</v>
      </c>
      <c r="AD369" s="54">
        <f t="shared" si="174"/>
        <v>11578.408543251424</v>
      </c>
      <c r="AE369" s="54">
        <f t="shared" si="175"/>
        <v>9505.1154266773374</v>
      </c>
      <c r="AF369" s="54">
        <f t="shared" si="176"/>
        <v>8496.2622530443841</v>
      </c>
      <c r="AG369" s="54">
        <f t="shared" si="161"/>
        <v>8251.9316806080897</v>
      </c>
      <c r="AH369" s="55">
        <f t="shared" si="177"/>
        <v>9235.8059710719881</v>
      </c>
      <c r="AI369" s="54">
        <f t="shared" si="162"/>
        <v>4919.6832285941755</v>
      </c>
      <c r="AJ369" s="60">
        <v>0.19</v>
      </c>
      <c r="AK369" s="55">
        <f t="shared" si="163"/>
        <v>935</v>
      </c>
      <c r="AL369" s="61">
        <f t="shared" si="164"/>
        <v>5854.6832285941755</v>
      </c>
      <c r="AM369" s="62" t="s">
        <v>4668</v>
      </c>
    </row>
    <row r="370" spans="2:39" s="6" customFormat="1" ht="57.6">
      <c r="B370" s="11" t="s">
        <v>208</v>
      </c>
      <c r="C370" s="11" t="s">
        <v>1432</v>
      </c>
      <c r="D370" s="18" t="s">
        <v>1193</v>
      </c>
      <c r="E370" s="19" t="s">
        <v>209</v>
      </c>
      <c r="F370" s="12">
        <f>VLOOKUP(C370,'Región 5'!$B$6:$N$1720,13,FALSE)</f>
        <v>10340.735448637441</v>
      </c>
      <c r="G370" s="13">
        <v>0.19</v>
      </c>
      <c r="H370" s="27">
        <f t="shared" si="157"/>
        <v>1964.7397352411137</v>
      </c>
      <c r="I370" s="14">
        <f t="shared" si="158"/>
        <v>12305</v>
      </c>
      <c r="J370" s="28">
        <f>VLOOKUP(C370,'Región 5'!$B$6:$N$1720,7,FALSE)</f>
        <v>8488.0203474232312</v>
      </c>
      <c r="K370" s="29">
        <v>0.19</v>
      </c>
      <c r="L370" s="28">
        <f t="shared" si="166"/>
        <v>1613</v>
      </c>
      <c r="M370" s="30">
        <f t="shared" si="167"/>
        <v>10101</v>
      </c>
      <c r="N370" s="28">
        <f>VLOOKUP(C370,'Región 5'!$B$6:$N$1720,11,FALSE)</f>
        <v>4491.4305483980797</v>
      </c>
      <c r="O370" s="29">
        <v>0.19</v>
      </c>
      <c r="P370" s="28">
        <f t="shared" si="168"/>
        <v>853</v>
      </c>
      <c r="Q370" s="30">
        <f t="shared" si="169"/>
        <v>5344</v>
      </c>
      <c r="R370" s="38">
        <f>VLOOKUP(C370,'Región 5'!$B$6:$N$1720,10,FALSE)</f>
        <v>5640.4011538022396</v>
      </c>
      <c r="S370" s="13">
        <v>0.19</v>
      </c>
      <c r="T370" s="28">
        <f t="shared" si="170"/>
        <v>1072</v>
      </c>
      <c r="U370" s="30">
        <f t="shared" si="171"/>
        <v>6712</v>
      </c>
      <c r="V370" s="12">
        <f>VLOOKUP(C370,'Región 5'!$B$6:$N$1720,9,FALSE)</f>
        <v>5387.366490930277</v>
      </c>
      <c r="W370" s="13">
        <v>0.19</v>
      </c>
      <c r="X370" s="28">
        <f t="shared" si="172"/>
        <v>1024</v>
      </c>
      <c r="Y370" s="30">
        <f t="shared" si="165"/>
        <v>6411</v>
      </c>
      <c r="Z370" s="38">
        <f>VLOOKUP(C370,'Región 5'!$B$6:$N$1720,5,FALSE)</f>
        <v>4919.6832285941755</v>
      </c>
      <c r="AA370" s="13">
        <v>0.19</v>
      </c>
      <c r="AB370" s="28">
        <v>3391.5</v>
      </c>
      <c r="AC370" s="30">
        <f t="shared" si="173"/>
        <v>8311</v>
      </c>
      <c r="AD370" s="54">
        <f t="shared" si="174"/>
        <v>6544.6062029642408</v>
      </c>
      <c r="AE370" s="54">
        <f t="shared" si="175"/>
        <v>6238.2249344557667</v>
      </c>
      <c r="AF370" s="54">
        <f t="shared" si="176"/>
        <v>5513.8838223662588</v>
      </c>
      <c r="AG370" s="54">
        <f t="shared" si="161"/>
        <v>5980.0198136979316</v>
      </c>
      <c r="AH370" s="55">
        <f t="shared" si="177"/>
        <v>2332.3872427157567</v>
      </c>
      <c r="AI370" s="54">
        <f t="shared" si="162"/>
        <v>4491.4305483980797</v>
      </c>
      <c r="AJ370" s="60">
        <v>0.19</v>
      </c>
      <c r="AK370" s="55">
        <f t="shared" si="163"/>
        <v>853</v>
      </c>
      <c r="AL370" s="61">
        <f t="shared" si="164"/>
        <v>5344.4305483980797</v>
      </c>
      <c r="AM370" s="62" t="s">
        <v>4668</v>
      </c>
    </row>
    <row r="371" spans="2:39" s="6" customFormat="1" ht="57.6">
      <c r="B371" s="11" t="s">
        <v>210</v>
      </c>
      <c r="C371" s="11" t="s">
        <v>1434</v>
      </c>
      <c r="D371" s="18" t="s">
        <v>1193</v>
      </c>
      <c r="E371" s="19" t="s">
        <v>211</v>
      </c>
      <c r="F371" s="12">
        <f>VLOOKUP(C371,'Región 5'!$B$6:$N$1720,13,FALSE)</f>
        <v>19963.364268897283</v>
      </c>
      <c r="G371" s="13">
        <v>0.19</v>
      </c>
      <c r="H371" s="27">
        <f t="shared" si="157"/>
        <v>3793.0392110904841</v>
      </c>
      <c r="I371" s="14">
        <f t="shared" si="158"/>
        <v>23756</v>
      </c>
      <c r="J371" s="28">
        <f>VLOOKUP(C371,'Región 5'!$B$6:$N$1720,7,FALSE)</f>
        <v>11244.244151977984</v>
      </c>
      <c r="K371" s="29">
        <v>0.19</v>
      </c>
      <c r="L371" s="28">
        <f t="shared" si="166"/>
        <v>2136</v>
      </c>
      <c r="M371" s="30">
        <f t="shared" si="167"/>
        <v>13380</v>
      </c>
      <c r="N371" s="28">
        <f>VLOOKUP(C371,'Región 5'!$B$6:$N$1720,11,FALSE)</f>
        <v>5844.0823065784316</v>
      </c>
      <c r="O371" s="29">
        <v>0.19</v>
      </c>
      <c r="P371" s="28">
        <f t="shared" si="168"/>
        <v>1110</v>
      </c>
      <c r="Q371" s="30">
        <f t="shared" si="169"/>
        <v>6954</v>
      </c>
      <c r="R371" s="38">
        <f>VLOOKUP(C371,'Región 5'!$B$6:$N$1720,10,FALSE)</f>
        <v>5774.8013375451837</v>
      </c>
      <c r="S371" s="13">
        <v>0.19</v>
      </c>
      <c r="T371" s="28">
        <f t="shared" si="170"/>
        <v>1097</v>
      </c>
      <c r="U371" s="30">
        <f t="shared" si="171"/>
        <v>6872</v>
      </c>
      <c r="V371" s="12">
        <f>VLOOKUP(C371,'Región 5'!$B$6:$N$1720,9,FALSE)</f>
        <v>11311.667836140563</v>
      </c>
      <c r="W371" s="13">
        <v>0.19</v>
      </c>
      <c r="X371" s="28">
        <f t="shared" si="172"/>
        <v>2149</v>
      </c>
      <c r="Y371" s="30">
        <f t="shared" si="165"/>
        <v>13461</v>
      </c>
      <c r="Z371" s="38">
        <f>VLOOKUP(C371,'Región 5'!$B$6:$N$1720,5,FALSE)</f>
        <v>4919.6832285941755</v>
      </c>
      <c r="AA371" s="13">
        <v>0.19</v>
      </c>
      <c r="AB371" s="28">
        <v>3676.5</v>
      </c>
      <c r="AC371" s="30">
        <f t="shared" si="173"/>
        <v>8596</v>
      </c>
      <c r="AD371" s="54">
        <f t="shared" si="174"/>
        <v>9842.9738549556041</v>
      </c>
      <c r="AE371" s="54">
        <f t="shared" si="175"/>
        <v>8659.2482877123584</v>
      </c>
      <c r="AF371" s="54">
        <f t="shared" si="176"/>
        <v>8544.1632292782087</v>
      </c>
      <c r="AG371" s="54">
        <f t="shared" si="161"/>
        <v>7742.1856802532538</v>
      </c>
      <c r="AH371" s="55">
        <f t="shared" si="177"/>
        <v>5715.2930707882833</v>
      </c>
      <c r="AI371" s="54">
        <f t="shared" si="162"/>
        <v>4919.6832285941755</v>
      </c>
      <c r="AJ371" s="60">
        <v>0.19</v>
      </c>
      <c r="AK371" s="55">
        <f t="shared" si="163"/>
        <v>935</v>
      </c>
      <c r="AL371" s="61">
        <f t="shared" si="164"/>
        <v>5854.6832285941755</v>
      </c>
      <c r="AM371" s="62" t="s">
        <v>4668</v>
      </c>
    </row>
    <row r="372" spans="2:39" s="6" customFormat="1" ht="57.6">
      <c r="B372" s="11" t="s">
        <v>212</v>
      </c>
      <c r="C372" s="11" t="s">
        <v>1436</v>
      </c>
      <c r="D372" s="18" t="s">
        <v>1193</v>
      </c>
      <c r="E372" s="19" t="s">
        <v>213</v>
      </c>
      <c r="F372" s="12">
        <f>VLOOKUP(C372,'Región 5'!$B$6:$N$1720,13,FALSE)</f>
        <v>18527.15101214208</v>
      </c>
      <c r="G372" s="13">
        <v>0.19</v>
      </c>
      <c r="H372" s="27">
        <f t="shared" si="157"/>
        <v>3520.1586923069954</v>
      </c>
      <c r="I372" s="14">
        <f t="shared" si="158"/>
        <v>22047</v>
      </c>
      <c r="J372" s="28">
        <f>VLOOKUP(C372,'Región 5'!$B$6:$N$1720,7,FALSE)</f>
        <v>11880.094930195966</v>
      </c>
      <c r="K372" s="29">
        <v>0.19</v>
      </c>
      <c r="L372" s="28">
        <f t="shared" si="166"/>
        <v>2257</v>
      </c>
      <c r="M372" s="30">
        <f t="shared" si="167"/>
        <v>14137</v>
      </c>
      <c r="N372" s="28">
        <f>VLOOKUP(C372,'Región 5'!$B$6:$N$1720,11,FALSE)</f>
        <v>4543.6564850073601</v>
      </c>
      <c r="O372" s="29">
        <v>0.19</v>
      </c>
      <c r="P372" s="28">
        <f t="shared" si="168"/>
        <v>863</v>
      </c>
      <c r="Q372" s="30">
        <f t="shared" si="169"/>
        <v>5407</v>
      </c>
      <c r="R372" s="38">
        <f>VLOOKUP(C372,'Región 5'!$B$6:$N$1720,10,FALSE)</f>
        <v>4514.5242047424954</v>
      </c>
      <c r="S372" s="13">
        <v>0.19</v>
      </c>
      <c r="T372" s="28">
        <f t="shared" si="170"/>
        <v>858</v>
      </c>
      <c r="U372" s="30">
        <f t="shared" si="171"/>
        <v>5373</v>
      </c>
      <c r="V372" s="12">
        <f>VLOOKUP(C372,'Región 5'!$B$6:$N$1720,9,FALSE)</f>
        <v>8090.0587104605193</v>
      </c>
      <c r="W372" s="13">
        <v>0.19</v>
      </c>
      <c r="X372" s="28">
        <f t="shared" si="172"/>
        <v>1537</v>
      </c>
      <c r="Y372" s="30">
        <f t="shared" si="165"/>
        <v>9627</v>
      </c>
      <c r="Z372" s="38">
        <f>VLOOKUP(C372,'Región 5'!$B$6:$N$1720,5,FALSE)</f>
        <v>4919.6832285941755</v>
      </c>
      <c r="AA372" s="13">
        <v>0.19</v>
      </c>
      <c r="AB372" s="28">
        <v>3676.5</v>
      </c>
      <c r="AC372" s="30">
        <f t="shared" si="173"/>
        <v>8596</v>
      </c>
      <c r="AD372" s="54">
        <f t="shared" si="174"/>
        <v>8745.8614285237654</v>
      </c>
      <c r="AE372" s="54">
        <f t="shared" si="175"/>
        <v>7512.0039378757583</v>
      </c>
      <c r="AF372" s="54">
        <f t="shared" si="176"/>
        <v>6504.8709695273474</v>
      </c>
      <c r="AG372" s="54">
        <f t="shared" si="161"/>
        <v>6618.0080312239052</v>
      </c>
      <c r="AH372" s="55">
        <f t="shared" si="177"/>
        <v>5588.0140206143142</v>
      </c>
      <c r="AI372" s="54">
        <f t="shared" si="162"/>
        <v>4514.5242047424954</v>
      </c>
      <c r="AJ372" s="60">
        <v>0.19</v>
      </c>
      <c r="AK372" s="55">
        <f t="shared" si="163"/>
        <v>858</v>
      </c>
      <c r="AL372" s="61">
        <f t="shared" si="164"/>
        <v>5372.5242047424954</v>
      </c>
      <c r="AM372" s="62" t="s">
        <v>4668</v>
      </c>
    </row>
    <row r="373" spans="2:39" s="6" customFormat="1" ht="57.6">
      <c r="B373" s="11" t="s">
        <v>214</v>
      </c>
      <c r="C373" s="11" t="s">
        <v>1438</v>
      </c>
      <c r="D373" s="18" t="s">
        <v>1193</v>
      </c>
      <c r="E373" s="19" t="s">
        <v>215</v>
      </c>
      <c r="F373" s="12">
        <f>VLOOKUP(C373,'Región 5'!$B$6:$N$1720,13,FALSE)</f>
        <v>80284.321052615676</v>
      </c>
      <c r="G373" s="13">
        <v>0.19</v>
      </c>
      <c r="H373" s="27">
        <f t="shared" si="157"/>
        <v>15254.020999996979</v>
      </c>
      <c r="I373" s="14">
        <f t="shared" si="158"/>
        <v>95538</v>
      </c>
      <c r="J373" s="28">
        <f>VLOOKUP(C373,'Región 5'!$B$6:$N$1720,7,FALSE)</f>
        <v>26673.091474774526</v>
      </c>
      <c r="K373" s="29">
        <v>0.19</v>
      </c>
      <c r="L373" s="28">
        <f t="shared" si="166"/>
        <v>5068</v>
      </c>
      <c r="M373" s="30">
        <f t="shared" si="167"/>
        <v>31741</v>
      </c>
      <c r="N373" s="28">
        <f>VLOOKUP(C373,'Región 5'!$B$6:$N$1720,11,FALSE)</f>
        <v>24868.685364923902</v>
      </c>
      <c r="O373" s="29">
        <v>0.19</v>
      </c>
      <c r="P373" s="28">
        <f t="shared" si="168"/>
        <v>4725</v>
      </c>
      <c r="Q373" s="30">
        <f t="shared" si="169"/>
        <v>29594</v>
      </c>
      <c r="R373" s="38">
        <f>VLOOKUP(C373,'Región 5'!$B$6:$N$1720,10,FALSE)</f>
        <v>84606.017307033617</v>
      </c>
      <c r="S373" s="13">
        <v>0.19</v>
      </c>
      <c r="T373" s="28">
        <f t="shared" si="170"/>
        <v>16075</v>
      </c>
      <c r="U373" s="30">
        <f t="shared" si="171"/>
        <v>100681</v>
      </c>
      <c r="V373" s="12">
        <f>VLOOKUP(C373,'Región 5'!$B$6:$N$1720,9,FALSE)</f>
        <v>17747.678908248574</v>
      </c>
      <c r="W373" s="13">
        <v>0.19</v>
      </c>
      <c r="X373" s="28">
        <f t="shared" si="172"/>
        <v>3372</v>
      </c>
      <c r="Y373" s="30">
        <f t="shared" si="165"/>
        <v>21120</v>
      </c>
      <c r="Z373" s="38">
        <f>VLOOKUP(C373,'Región 5'!$B$6:$N$1720,5,FALSE)</f>
        <v>19979.032049880065</v>
      </c>
      <c r="AA373" s="13">
        <v>0.19</v>
      </c>
      <c r="AB373" s="28">
        <v>3676.5</v>
      </c>
      <c r="AC373" s="30">
        <f t="shared" si="173"/>
        <v>23656</v>
      </c>
      <c r="AD373" s="54">
        <f t="shared" si="174"/>
        <v>42359.804359579393</v>
      </c>
      <c r="AE373" s="54">
        <f t="shared" si="175"/>
        <v>34191.044105333473</v>
      </c>
      <c r="AF373" s="54">
        <f t="shared" si="176"/>
        <v>25770.888419849216</v>
      </c>
      <c r="AG373" s="54">
        <f t="shared" si="161"/>
        <v>28794.203333585465</v>
      </c>
      <c r="AH373" s="55">
        <f t="shared" si="177"/>
        <v>31246.373767297187</v>
      </c>
      <c r="AI373" s="54">
        <f t="shared" si="162"/>
        <v>17747.678908248574</v>
      </c>
      <c r="AJ373" s="60">
        <v>0.19</v>
      </c>
      <c r="AK373" s="55">
        <f t="shared" si="163"/>
        <v>3372</v>
      </c>
      <c r="AL373" s="61">
        <f t="shared" si="164"/>
        <v>21119.678908248574</v>
      </c>
      <c r="AM373" s="62" t="s">
        <v>4668</v>
      </c>
    </row>
    <row r="374" spans="2:39" s="6" customFormat="1" ht="57.6">
      <c r="B374" s="11" t="s">
        <v>216</v>
      </c>
      <c r="C374" s="11" t="s">
        <v>1440</v>
      </c>
      <c r="D374" s="18" t="s">
        <v>1193</v>
      </c>
      <c r="E374" s="19" t="s">
        <v>217</v>
      </c>
      <c r="F374" s="12">
        <f>VLOOKUP(C374,'Región 5'!$B$6:$N$1720,13,FALSE)</f>
        <v>34325.496836449282</v>
      </c>
      <c r="G374" s="13">
        <v>0.19</v>
      </c>
      <c r="H374" s="27">
        <f t="shared" ref="H374:H437" si="178">F374*G374</f>
        <v>6521.8443989253637</v>
      </c>
      <c r="I374" s="14">
        <f t="shared" ref="I374:I437" si="179">ROUND(F374+H374,)</f>
        <v>40847</v>
      </c>
      <c r="J374" s="28">
        <f>VLOOKUP(C374,'Región 5'!$B$6:$N$1720,7,FALSE)</f>
        <v>12623.008878462977</v>
      </c>
      <c r="K374" s="29">
        <v>0.19</v>
      </c>
      <c r="L374" s="28">
        <f t="shared" si="166"/>
        <v>2398</v>
      </c>
      <c r="M374" s="30">
        <f t="shared" si="167"/>
        <v>15021</v>
      </c>
      <c r="N374" s="28">
        <f>VLOOKUP(C374,'Región 5'!$B$6:$N$1720,11,FALSE)</f>
        <v>2428.5060523315201</v>
      </c>
      <c r="O374" s="29">
        <v>0.19</v>
      </c>
      <c r="P374" s="28">
        <f t="shared" si="168"/>
        <v>461</v>
      </c>
      <c r="Q374" s="30">
        <f t="shared" si="169"/>
        <v>2890</v>
      </c>
      <c r="R374" s="38">
        <f>VLOOKUP(C374,'Región 5'!$B$6:$N$1720,10,FALSE)</f>
        <v>4789.9344173304962</v>
      </c>
      <c r="S374" s="13">
        <v>0.19</v>
      </c>
      <c r="T374" s="28">
        <f t="shared" si="170"/>
        <v>910</v>
      </c>
      <c r="U374" s="30">
        <f t="shared" si="171"/>
        <v>5700</v>
      </c>
      <c r="V374" s="12">
        <f>VLOOKUP(C374,'Región 5'!$B$6:$N$1720,9,FALSE)</f>
        <v>42134.97170247644</v>
      </c>
      <c r="W374" s="13">
        <v>0.19</v>
      </c>
      <c r="X374" s="28">
        <f t="shared" si="172"/>
        <v>8006</v>
      </c>
      <c r="Y374" s="30">
        <f t="shared" si="165"/>
        <v>50141</v>
      </c>
      <c r="Z374" s="38">
        <f>VLOOKUP(C374,'Región 5'!$B$6:$N$1720,5,FALSE)</f>
        <v>5380.5771191710719</v>
      </c>
      <c r="AA374" s="13">
        <v>0.19</v>
      </c>
      <c r="AB374" s="28">
        <v>7096.5</v>
      </c>
      <c r="AC374" s="30">
        <f t="shared" si="173"/>
        <v>12477</v>
      </c>
      <c r="AD374" s="54">
        <f t="shared" si="174"/>
        <v>16947.082501036963</v>
      </c>
      <c r="AE374" s="54">
        <f t="shared" si="175"/>
        <v>10224.76512867673</v>
      </c>
      <c r="AF374" s="54">
        <f t="shared" si="176"/>
        <v>9001.7929988170254</v>
      </c>
      <c r="AG374" s="54">
        <f t="shared" si="161"/>
        <v>6393.2683634234827</v>
      </c>
      <c r="AH374" s="55">
        <f t="shared" si="177"/>
        <v>17014.734898349139</v>
      </c>
      <c r="AI374" s="54">
        <f t="shared" si="162"/>
        <v>2428.5060523315201</v>
      </c>
      <c r="AJ374" s="60">
        <v>0.19</v>
      </c>
      <c r="AK374" s="55">
        <f t="shared" si="163"/>
        <v>461</v>
      </c>
      <c r="AL374" s="61">
        <f t="shared" si="164"/>
        <v>2889.5060523315201</v>
      </c>
      <c r="AM374" s="62" t="s">
        <v>4668</v>
      </c>
    </row>
    <row r="375" spans="2:39" s="6" customFormat="1" ht="57.6">
      <c r="B375" s="11" t="s">
        <v>218</v>
      </c>
      <c r="C375" s="11" t="s">
        <v>1442</v>
      </c>
      <c r="D375" s="18" t="s">
        <v>1193</v>
      </c>
      <c r="E375" s="19" t="s">
        <v>219</v>
      </c>
      <c r="F375" s="12">
        <f>VLOOKUP(C375,'Región 5'!$B$6:$N$1720,13,FALSE)</f>
        <v>11776.94870539264</v>
      </c>
      <c r="G375" s="13">
        <v>0.19</v>
      </c>
      <c r="H375" s="27">
        <f t="shared" si="178"/>
        <v>2237.6202540246018</v>
      </c>
      <c r="I375" s="14">
        <f t="shared" si="179"/>
        <v>14015</v>
      </c>
      <c r="J375" s="28">
        <f>VLOOKUP(C375,'Región 5'!$B$6:$N$1720,7,FALSE)</f>
        <v>17543.997755472385</v>
      </c>
      <c r="K375" s="29">
        <v>0.19</v>
      </c>
      <c r="L375" s="28">
        <f t="shared" si="166"/>
        <v>3333</v>
      </c>
      <c r="M375" s="30">
        <f t="shared" si="167"/>
        <v>20877</v>
      </c>
      <c r="N375" s="28">
        <f>VLOOKUP(C375,'Región 5'!$B$6:$N$1720,11,FALSE)</f>
        <v>7380.8304913064958</v>
      </c>
      <c r="O375" s="29">
        <v>0.19</v>
      </c>
      <c r="P375" s="28">
        <f t="shared" si="168"/>
        <v>1402</v>
      </c>
      <c r="Q375" s="30">
        <f t="shared" si="169"/>
        <v>8783</v>
      </c>
      <c r="R375" s="38">
        <f>VLOOKUP(C375,'Región 5'!$B$6:$N$1720,10,FALSE)</f>
        <v>13360.700233069058</v>
      </c>
      <c r="S375" s="13">
        <v>0.19</v>
      </c>
      <c r="T375" s="28">
        <f t="shared" si="170"/>
        <v>2539</v>
      </c>
      <c r="U375" s="30">
        <f t="shared" si="171"/>
        <v>15900</v>
      </c>
      <c r="V375" s="12">
        <f>VLOOKUP(C375,'Región 5'!$B$6:$N$1720,9,FALSE)</f>
        <v>7026.9997707786242</v>
      </c>
      <c r="W375" s="13">
        <v>0.19</v>
      </c>
      <c r="X375" s="28">
        <f t="shared" si="172"/>
        <v>1335</v>
      </c>
      <c r="Y375" s="30">
        <f t="shared" si="165"/>
        <v>8362</v>
      </c>
      <c r="Z375" s="38">
        <f>VLOOKUP(C375,'Región 5'!$B$6:$N$1720,5,FALSE)</f>
        <v>7686.3522204707842</v>
      </c>
      <c r="AA375" s="13">
        <v>0.19</v>
      </c>
      <c r="AB375" s="28">
        <v>5956.5</v>
      </c>
      <c r="AC375" s="30">
        <f t="shared" si="173"/>
        <v>13643</v>
      </c>
      <c r="AD375" s="54">
        <f t="shared" si="174"/>
        <v>10795.971529414999</v>
      </c>
      <c r="AE375" s="54">
        <f t="shared" si="175"/>
        <v>10160.87253241862</v>
      </c>
      <c r="AF375" s="54">
        <f t="shared" si="176"/>
        <v>9731.6504629317133</v>
      </c>
      <c r="AG375" s="54">
        <f t="shared" ref="AG375:AG438" si="180">HARMEAN(Z375,V375,R375,N375,J375,F375)</f>
        <v>9605.3383627553321</v>
      </c>
      <c r="AH375" s="55">
        <f t="shared" si="177"/>
        <v>4209.8474120762257</v>
      </c>
      <c r="AI375" s="54">
        <f t="shared" ref="AI375:AI438" si="181">MIN(Z375,V375,R375,N375,J375,F375)</f>
        <v>7026.9997707786242</v>
      </c>
      <c r="AJ375" s="60">
        <v>0.19</v>
      </c>
      <c r="AK375" s="55">
        <f t="shared" ref="AK375:AK438" si="182">ROUND(AI375*AJ375,)</f>
        <v>1335</v>
      </c>
      <c r="AL375" s="61">
        <f t="shared" ref="AL375:AL438" si="183">AK375+AI375</f>
        <v>8361.9997707786242</v>
      </c>
      <c r="AM375" s="62" t="s">
        <v>4668</v>
      </c>
    </row>
    <row r="376" spans="2:39" s="6" customFormat="1" ht="57.6">
      <c r="B376" s="11" t="s">
        <v>220</v>
      </c>
      <c r="C376" s="11" t="s">
        <v>1444</v>
      </c>
      <c r="D376" s="18" t="s">
        <v>1193</v>
      </c>
      <c r="E376" s="19" t="s">
        <v>221</v>
      </c>
      <c r="F376" s="12">
        <f>VLOOKUP(C376,'Región 5'!$B$6:$N$1720,13,FALSE)</f>
        <v>3145.3070322938879</v>
      </c>
      <c r="G376" s="13">
        <v>0.19</v>
      </c>
      <c r="H376" s="27">
        <f t="shared" si="178"/>
        <v>597.60833613583873</v>
      </c>
      <c r="I376" s="14">
        <f t="shared" si="179"/>
        <v>3743</v>
      </c>
      <c r="J376" s="28">
        <f>VLOOKUP(C376,'Región 5'!$B$6:$N$1720,7,FALSE)</f>
        <v>7638.0432291072002</v>
      </c>
      <c r="K376" s="29">
        <v>0.19</v>
      </c>
      <c r="L376" s="28">
        <f t="shared" si="166"/>
        <v>1451</v>
      </c>
      <c r="M376" s="30">
        <f t="shared" si="167"/>
        <v>9089</v>
      </c>
      <c r="N376" s="28">
        <f>VLOOKUP(C376,'Región 5'!$B$6:$N$1720,11,FALSE)</f>
        <v>4273.3872630543356</v>
      </c>
      <c r="O376" s="29">
        <v>0.19</v>
      </c>
      <c r="P376" s="28">
        <f t="shared" si="168"/>
        <v>812</v>
      </c>
      <c r="Q376" s="30">
        <f t="shared" si="169"/>
        <v>5085</v>
      </c>
      <c r="R376" s="38">
        <f>VLOOKUP(C376,'Región 5'!$B$6:$N$1720,10,FALSE)</f>
        <v>3260.85691704192</v>
      </c>
      <c r="S376" s="13">
        <v>0.19</v>
      </c>
      <c r="T376" s="28">
        <f t="shared" si="170"/>
        <v>620</v>
      </c>
      <c r="U376" s="30">
        <f t="shared" si="171"/>
        <v>3881</v>
      </c>
      <c r="V376" s="12">
        <f>VLOOKUP(C376,'Región 5'!$B$6:$N$1720,9,FALSE)</f>
        <v>3227.0145101191065</v>
      </c>
      <c r="W376" s="13">
        <v>0.19</v>
      </c>
      <c r="X376" s="28">
        <f t="shared" si="172"/>
        <v>613</v>
      </c>
      <c r="Y376" s="30">
        <f t="shared" si="165"/>
        <v>3840</v>
      </c>
      <c r="Z376" s="38">
        <f>VLOOKUP(C376,'Región 5'!$B$6:$N$1720,5,FALSE)</f>
        <v>10759.848589926913</v>
      </c>
      <c r="AA376" s="13">
        <v>0.19</v>
      </c>
      <c r="AB376" s="28">
        <v>983.25</v>
      </c>
      <c r="AC376" s="30">
        <f t="shared" si="173"/>
        <v>11743</v>
      </c>
      <c r="AD376" s="54">
        <f t="shared" si="174"/>
        <v>5384.0762569238941</v>
      </c>
      <c r="AE376" s="54">
        <f t="shared" si="175"/>
        <v>4759.4785263118447</v>
      </c>
      <c r="AF376" s="54">
        <f t="shared" si="176"/>
        <v>3767.1220900481276</v>
      </c>
      <c r="AG376" s="54">
        <f t="shared" si="180"/>
        <v>4309.2492712991298</v>
      </c>
      <c r="AH376" s="55">
        <f t="shared" si="177"/>
        <v>3142.8009391307201</v>
      </c>
      <c r="AI376" s="54">
        <f t="shared" si="181"/>
        <v>3145.3070322938879</v>
      </c>
      <c r="AJ376" s="60">
        <v>0.19</v>
      </c>
      <c r="AK376" s="55">
        <f t="shared" si="182"/>
        <v>598</v>
      </c>
      <c r="AL376" s="61">
        <f t="shared" si="183"/>
        <v>3743.3070322938879</v>
      </c>
      <c r="AM376" s="62" t="s">
        <v>4668</v>
      </c>
    </row>
    <row r="377" spans="2:39" s="6" customFormat="1" ht="57.6">
      <c r="B377" s="11" t="s">
        <v>222</v>
      </c>
      <c r="C377" s="11" t="s">
        <v>1446</v>
      </c>
      <c r="D377" s="18" t="s">
        <v>1193</v>
      </c>
      <c r="E377" s="19" t="s">
        <v>223</v>
      </c>
      <c r="F377" s="12">
        <f>VLOOKUP(C377,'Región 5'!$B$6:$N$1720,13,FALSE)</f>
        <v>861727.95405311999</v>
      </c>
      <c r="G377" s="13">
        <v>0.19</v>
      </c>
      <c r="H377" s="27">
        <f t="shared" si="178"/>
        <v>163728.31127009279</v>
      </c>
      <c r="I377" s="14">
        <f t="shared" si="179"/>
        <v>1025456</v>
      </c>
      <c r="J377" s="28">
        <f>VLOOKUP(C377,'Región 5'!$B$6:$N$1720,7,FALSE)</f>
        <v>817291.515889114</v>
      </c>
      <c r="K377" s="29">
        <v>0.19</v>
      </c>
      <c r="L377" s="28">
        <f t="shared" si="166"/>
        <v>155285</v>
      </c>
      <c r="M377" s="30">
        <f t="shared" si="167"/>
        <v>972577</v>
      </c>
      <c r="N377" s="28">
        <f>VLOOKUP(C377,'Región 5'!$B$6:$N$1720,11,FALSE)</f>
        <v>1132353.6180235024</v>
      </c>
      <c r="O377" s="29">
        <v>0.19</v>
      </c>
      <c r="P377" s="28">
        <f t="shared" si="168"/>
        <v>215147</v>
      </c>
      <c r="Q377" s="30">
        <f t="shared" si="169"/>
        <v>1347501</v>
      </c>
      <c r="R377" s="38">
        <f>VLOOKUP(C377,'Región 5'!$B$6:$N$1720,10,FALSE)</f>
        <v>918489.97438659903</v>
      </c>
      <c r="S377" s="13">
        <v>0.19</v>
      </c>
      <c r="T377" s="28">
        <f t="shared" si="170"/>
        <v>174513</v>
      </c>
      <c r="U377" s="30">
        <f t="shared" si="171"/>
        <v>1093003</v>
      </c>
      <c r="V377" s="12">
        <f>VLOOKUP(C377,'Región 5'!$B$6:$N$1720,9,FALSE)</f>
        <v>859456.12581061642</v>
      </c>
      <c r="W377" s="13">
        <v>0.19</v>
      </c>
      <c r="X377" s="28">
        <f t="shared" si="172"/>
        <v>163297</v>
      </c>
      <c r="Y377" s="30">
        <f t="shared" si="165"/>
        <v>1022753</v>
      </c>
      <c r="Z377" s="38">
        <f>VLOOKUP(C377,'Región 5'!$B$6:$N$1720,5,FALSE)</f>
        <v>136765.36584713677</v>
      </c>
      <c r="AA377" s="13">
        <v>0.19</v>
      </c>
      <c r="AB377" s="28">
        <v>5671.5</v>
      </c>
      <c r="AC377" s="30">
        <f t="shared" si="173"/>
        <v>142437</v>
      </c>
      <c r="AD377" s="54">
        <f t="shared" si="174"/>
        <v>787680.75900168146</v>
      </c>
      <c r="AE377" s="54">
        <f t="shared" si="175"/>
        <v>664508.56732418225</v>
      </c>
      <c r="AF377" s="54">
        <f t="shared" si="176"/>
        <v>860592.0399318682</v>
      </c>
      <c r="AG377" s="54">
        <f t="shared" si="180"/>
        <v>467610.5011104205</v>
      </c>
      <c r="AH377" s="55">
        <f t="shared" si="177"/>
        <v>337968.27274772979</v>
      </c>
      <c r="AI377" s="54">
        <f t="shared" si="181"/>
        <v>136765.36584713677</v>
      </c>
      <c r="AJ377" s="60">
        <v>0.19</v>
      </c>
      <c r="AK377" s="55">
        <f t="shared" si="182"/>
        <v>25985</v>
      </c>
      <c r="AL377" s="61">
        <f t="shared" si="183"/>
        <v>162750.36584713677</v>
      </c>
      <c r="AM377" s="62" t="s">
        <v>4668</v>
      </c>
    </row>
    <row r="378" spans="2:39" s="6" customFormat="1" ht="57.6">
      <c r="B378" s="11" t="s">
        <v>224</v>
      </c>
      <c r="C378" s="11" t="s">
        <v>1448</v>
      </c>
      <c r="D378" s="18" t="s">
        <v>1193</v>
      </c>
      <c r="E378" s="19" t="s">
        <v>225</v>
      </c>
      <c r="F378" s="12">
        <f>VLOOKUP(C378,'Región 5'!$B$6:$N$1720,13,FALSE)</f>
        <v>17521.801732413438</v>
      </c>
      <c r="G378" s="13">
        <v>0.19</v>
      </c>
      <c r="H378" s="27">
        <f t="shared" si="178"/>
        <v>3329.1423291585534</v>
      </c>
      <c r="I378" s="14">
        <f t="shared" si="179"/>
        <v>20851</v>
      </c>
      <c r="J378" s="28">
        <f>VLOOKUP(C378,'Región 5'!$B$6:$N$1720,7,FALSE)</f>
        <v>5764.437753249279</v>
      </c>
      <c r="K378" s="29">
        <v>0.19</v>
      </c>
      <c r="L378" s="28">
        <f t="shared" si="166"/>
        <v>1095</v>
      </c>
      <c r="M378" s="30">
        <f t="shared" si="167"/>
        <v>6859</v>
      </c>
      <c r="N378" s="28">
        <f>VLOOKUP(C378,'Región 5'!$B$6:$N$1720,11,FALSE)</f>
        <v>1860.5489917056</v>
      </c>
      <c r="O378" s="29">
        <v>0.19</v>
      </c>
      <c r="P378" s="28">
        <f t="shared" si="168"/>
        <v>354</v>
      </c>
      <c r="Q378" s="30">
        <f t="shared" si="169"/>
        <v>2215</v>
      </c>
      <c r="R378" s="38">
        <f>VLOOKUP(C378,'Región 5'!$B$6:$N$1720,10,FALSE)</f>
        <v>3122.0501698975681</v>
      </c>
      <c r="S378" s="13">
        <v>0.19</v>
      </c>
      <c r="T378" s="28">
        <f t="shared" si="170"/>
        <v>593</v>
      </c>
      <c r="U378" s="30">
        <f t="shared" si="171"/>
        <v>3715</v>
      </c>
      <c r="V378" s="12">
        <f>VLOOKUP(C378,'Región 5'!$B$6:$N$1720,9,FALSE)</f>
        <v>3243.2306634362881</v>
      </c>
      <c r="W378" s="13">
        <v>0.19</v>
      </c>
      <c r="X378" s="28">
        <f t="shared" si="172"/>
        <v>616</v>
      </c>
      <c r="Y378" s="30">
        <f t="shared" si="165"/>
        <v>3859</v>
      </c>
      <c r="Z378" s="38">
        <f>VLOOKUP(C378,'Región 5'!$B$6:$N$1720,5,FALSE)</f>
        <v>4611.5502025994238</v>
      </c>
      <c r="AA378" s="13">
        <v>0.19</v>
      </c>
      <c r="AB378" s="28">
        <v>4531.5</v>
      </c>
      <c r="AC378" s="30">
        <f t="shared" si="173"/>
        <v>9143</v>
      </c>
      <c r="AD378" s="54">
        <f t="shared" si="174"/>
        <v>6020.6032522169335</v>
      </c>
      <c r="AE378" s="54">
        <f t="shared" si="175"/>
        <v>4541.5794243818282</v>
      </c>
      <c r="AF378" s="54">
        <f t="shared" si="176"/>
        <v>3927.3904330178557</v>
      </c>
      <c r="AG378" s="54">
        <f t="shared" si="180"/>
        <v>3718.6041046015885</v>
      </c>
      <c r="AH378" s="55">
        <f t="shared" si="177"/>
        <v>5792.2375237675424</v>
      </c>
      <c r="AI378" s="54">
        <f t="shared" si="181"/>
        <v>1860.5489917056</v>
      </c>
      <c r="AJ378" s="60">
        <v>0.19</v>
      </c>
      <c r="AK378" s="55">
        <f t="shared" si="182"/>
        <v>354</v>
      </c>
      <c r="AL378" s="61">
        <f t="shared" si="183"/>
        <v>2214.5489917056002</v>
      </c>
      <c r="AM378" s="62" t="s">
        <v>4668</v>
      </c>
    </row>
    <row r="379" spans="2:39" s="6" customFormat="1" ht="57.6">
      <c r="B379" s="11" t="s">
        <v>226</v>
      </c>
      <c r="C379" s="11" t="s">
        <v>1450</v>
      </c>
      <c r="D379" s="18" t="s">
        <v>1193</v>
      </c>
      <c r="E379" s="19" t="s">
        <v>227</v>
      </c>
      <c r="F379" s="12">
        <f>VLOOKUP(C379,'Región 5'!$B$6:$N$1720,13,FALSE)</f>
        <v>4595.8824216166404</v>
      </c>
      <c r="G379" s="13">
        <v>0.19</v>
      </c>
      <c r="H379" s="27">
        <f t="shared" si="178"/>
        <v>873.21766010716169</v>
      </c>
      <c r="I379" s="14">
        <f t="shared" si="179"/>
        <v>5469</v>
      </c>
      <c r="J379" s="28">
        <f>VLOOKUP(C379,'Región 5'!$B$6:$N$1720,7,FALSE)</f>
        <v>6195.3017302758399</v>
      </c>
      <c r="K379" s="29">
        <v>0.19</v>
      </c>
      <c r="L379" s="28">
        <f t="shared" si="166"/>
        <v>1177</v>
      </c>
      <c r="M379" s="30">
        <f t="shared" si="167"/>
        <v>7372</v>
      </c>
      <c r="N379" s="28">
        <f>VLOOKUP(C379,'Región 5'!$B$6:$N$1720,11,FALSE)</f>
        <v>3969.1711823052801</v>
      </c>
      <c r="O379" s="29">
        <v>0.19</v>
      </c>
      <c r="P379" s="28">
        <f t="shared" si="168"/>
        <v>754</v>
      </c>
      <c r="Q379" s="30">
        <f t="shared" si="169"/>
        <v>4723</v>
      </c>
      <c r="R379" s="38">
        <f>VLOOKUP(C379,'Región 5'!$B$6:$N$1720,10,FALSE)</f>
        <v>4094.7549751243696</v>
      </c>
      <c r="S379" s="13">
        <v>0.19</v>
      </c>
      <c r="T379" s="28">
        <f t="shared" si="170"/>
        <v>778</v>
      </c>
      <c r="U379" s="30">
        <f t="shared" si="171"/>
        <v>4873</v>
      </c>
      <c r="V379" s="12">
        <f>VLOOKUP(C379,'Región 5'!$B$6:$N$1720,9,FALSE)</f>
        <v>5765.7434016645111</v>
      </c>
      <c r="W379" s="13">
        <v>0.19</v>
      </c>
      <c r="X379" s="28">
        <f t="shared" si="172"/>
        <v>1095</v>
      </c>
      <c r="Y379" s="30">
        <f t="shared" si="165"/>
        <v>6861</v>
      </c>
      <c r="Z379" s="38">
        <f>VLOOKUP(C379,'Región 5'!$B$6:$N$1720,5,FALSE)</f>
        <v>4611.5502025994238</v>
      </c>
      <c r="AA379" s="13">
        <v>0.19</v>
      </c>
      <c r="AB379" s="28">
        <v>3676.5</v>
      </c>
      <c r="AC379" s="30">
        <f t="shared" si="173"/>
        <v>8288</v>
      </c>
      <c r="AD379" s="54">
        <f t="shared" si="174"/>
        <v>4872.067318931011</v>
      </c>
      <c r="AE379" s="54">
        <f t="shared" si="175"/>
        <v>4804.8174864060175</v>
      </c>
      <c r="AF379" s="54">
        <f t="shared" si="176"/>
        <v>4603.7163121080321</v>
      </c>
      <c r="AG379" s="54">
        <f t="shared" si="180"/>
        <v>4741.4325845919129</v>
      </c>
      <c r="AH379" s="55">
        <f t="shared" si="177"/>
        <v>906.99387285594548</v>
      </c>
      <c r="AI379" s="54">
        <f t="shared" si="181"/>
        <v>3969.1711823052801</v>
      </c>
      <c r="AJ379" s="60">
        <v>0.19</v>
      </c>
      <c r="AK379" s="55">
        <f t="shared" si="182"/>
        <v>754</v>
      </c>
      <c r="AL379" s="61">
        <f t="shared" si="183"/>
        <v>4723.1711823052801</v>
      </c>
      <c r="AM379" s="62" t="s">
        <v>4668</v>
      </c>
    </row>
    <row r="380" spans="2:39" s="6" customFormat="1" ht="57.6">
      <c r="B380" s="11" t="s">
        <v>228</v>
      </c>
      <c r="C380" s="11" t="s">
        <v>1452</v>
      </c>
      <c r="D380" s="18" t="s">
        <v>1193</v>
      </c>
      <c r="E380" s="19" t="s">
        <v>229</v>
      </c>
      <c r="F380" s="12">
        <f>VLOOKUP(C380,'Región 5'!$B$6:$N$1720,13,FALSE)</f>
        <v>1342.8593950661118</v>
      </c>
      <c r="G380" s="13">
        <v>0.19</v>
      </c>
      <c r="H380" s="27">
        <f t="shared" si="178"/>
        <v>255.14328506256123</v>
      </c>
      <c r="I380" s="14">
        <f t="shared" si="179"/>
        <v>1598</v>
      </c>
      <c r="J380" s="28">
        <f>VLOOKUP(C380,'Región 5'!$B$6:$N$1720,7,FALSE)</f>
        <v>4904.0154476113921</v>
      </c>
      <c r="K380" s="29">
        <v>0.19</v>
      </c>
      <c r="L380" s="28">
        <f t="shared" si="166"/>
        <v>932</v>
      </c>
      <c r="M380" s="30">
        <f t="shared" si="167"/>
        <v>5836</v>
      </c>
      <c r="N380" s="28">
        <f>VLOOKUP(C380,'Región 5'!$B$6:$N$1720,11,FALSE)</f>
        <v>1573.30634035456</v>
      </c>
      <c r="O380" s="29">
        <v>0.19</v>
      </c>
      <c r="P380" s="28">
        <f t="shared" si="168"/>
        <v>299</v>
      </c>
      <c r="Q380" s="30">
        <f t="shared" si="169"/>
        <v>1872</v>
      </c>
      <c r="R380" s="38">
        <f>VLOOKUP(C380,'Región 5'!$B$6:$N$1720,10,FALSE)</f>
        <v>2234.127644513856</v>
      </c>
      <c r="S380" s="13">
        <v>0.19</v>
      </c>
      <c r="T380" s="28">
        <f t="shared" si="170"/>
        <v>424</v>
      </c>
      <c r="U380" s="30">
        <f t="shared" si="171"/>
        <v>2658</v>
      </c>
      <c r="V380" s="12">
        <f>VLOOKUP(C380,'Región 5'!$B$6:$N$1720,9,FALSE)</f>
        <v>1735.128404938414</v>
      </c>
      <c r="W380" s="13">
        <v>0.19</v>
      </c>
      <c r="X380" s="28">
        <f t="shared" si="172"/>
        <v>330</v>
      </c>
      <c r="Y380" s="30">
        <f t="shared" si="165"/>
        <v>2065</v>
      </c>
      <c r="Z380" s="38">
        <f>VLOOKUP(C380,'Región 5'!$B$6:$N$1720,5,FALSE)</f>
        <v>4611.5502025994238</v>
      </c>
      <c r="AA380" s="13">
        <v>0.19</v>
      </c>
      <c r="AB380" s="28">
        <v>1852.5</v>
      </c>
      <c r="AC380" s="30">
        <f t="shared" si="173"/>
        <v>6464</v>
      </c>
      <c r="AD380" s="54">
        <f t="shared" si="174"/>
        <v>2733.4979058472932</v>
      </c>
      <c r="AE380" s="54">
        <f t="shared" si="175"/>
        <v>2387.5200891202826</v>
      </c>
      <c r="AF380" s="54">
        <f t="shared" si="176"/>
        <v>1984.628024726135</v>
      </c>
      <c r="AG380" s="54">
        <f t="shared" si="180"/>
        <v>2123.9138798655067</v>
      </c>
      <c r="AH380" s="55">
        <f t="shared" si="177"/>
        <v>1597.7646311643689</v>
      </c>
      <c r="AI380" s="54">
        <f t="shared" si="181"/>
        <v>1342.8593950661118</v>
      </c>
      <c r="AJ380" s="60">
        <v>0.19</v>
      </c>
      <c r="AK380" s="55">
        <f t="shared" si="182"/>
        <v>255</v>
      </c>
      <c r="AL380" s="61">
        <f t="shared" si="183"/>
        <v>1597.8593950661118</v>
      </c>
      <c r="AM380" s="62" t="s">
        <v>4668</v>
      </c>
    </row>
    <row r="381" spans="2:39" s="6" customFormat="1" ht="57.6">
      <c r="B381" s="11" t="s">
        <v>230</v>
      </c>
      <c r="C381" s="11" t="s">
        <v>1454</v>
      </c>
      <c r="D381" s="18" t="s">
        <v>1193</v>
      </c>
      <c r="E381" s="19" t="s">
        <v>231</v>
      </c>
      <c r="F381" s="12">
        <f>VLOOKUP(C381,'Región 5'!$B$6:$N$1720,13,FALSE)</f>
        <v>12782.29798512128</v>
      </c>
      <c r="G381" s="13">
        <v>0.19</v>
      </c>
      <c r="H381" s="27">
        <f t="shared" si="178"/>
        <v>2428.6366171730433</v>
      </c>
      <c r="I381" s="14">
        <f t="shared" si="179"/>
        <v>15211</v>
      </c>
      <c r="J381" s="28">
        <f>VLOOKUP(C381,'Región 5'!$B$6:$N$1720,7,FALSE)</f>
        <v>444826.58117905102</v>
      </c>
      <c r="K381" s="29">
        <v>0.19</v>
      </c>
      <c r="L381" s="28">
        <f t="shared" si="166"/>
        <v>84517</v>
      </c>
      <c r="M381" s="30">
        <f t="shared" si="167"/>
        <v>529344</v>
      </c>
      <c r="N381" s="28">
        <f>VLOOKUP(C381,'Región 5'!$B$6:$N$1720,11,FALSE)</f>
        <v>29296.139140975614</v>
      </c>
      <c r="O381" s="29">
        <v>0.19</v>
      </c>
      <c r="P381" s="28">
        <f t="shared" si="168"/>
        <v>5566</v>
      </c>
      <c r="Q381" s="30">
        <f t="shared" si="169"/>
        <v>34862</v>
      </c>
      <c r="R381" s="38">
        <f>VLOOKUP(C381,'Región 5'!$B$6:$N$1720,10,FALSE)</f>
        <v>23727.757553757576</v>
      </c>
      <c r="S381" s="13">
        <v>0.19</v>
      </c>
      <c r="T381" s="28">
        <f t="shared" si="170"/>
        <v>4508</v>
      </c>
      <c r="U381" s="30">
        <f t="shared" si="171"/>
        <v>28236</v>
      </c>
      <c r="V381" s="12">
        <f>VLOOKUP(C381,'Región 5'!$B$6:$N$1720,9,FALSE)</f>
        <v>14144.089282208257</v>
      </c>
      <c r="W381" s="13">
        <v>0.19</v>
      </c>
      <c r="X381" s="28">
        <f t="shared" si="172"/>
        <v>2687</v>
      </c>
      <c r="Y381" s="30">
        <f t="shared" si="165"/>
        <v>16831</v>
      </c>
      <c r="Z381" s="38">
        <f>VLOOKUP(C381,'Región 5'!$B$6:$N$1720,5,FALSE)</f>
        <v>19979.032049880065</v>
      </c>
      <c r="AA381" s="13">
        <v>0.19</v>
      </c>
      <c r="AB381" s="28">
        <v>13110</v>
      </c>
      <c r="AC381" s="30">
        <f t="shared" si="173"/>
        <v>33089</v>
      </c>
      <c r="AD381" s="54">
        <f t="shared" si="174"/>
        <v>90792.6495318323</v>
      </c>
      <c r="AE381" s="54">
        <f t="shared" si="175"/>
        <v>32210.888010440249</v>
      </c>
      <c r="AF381" s="54">
        <f t="shared" si="176"/>
        <v>21853.39480181882</v>
      </c>
      <c r="AG381" s="54">
        <f t="shared" si="180"/>
        <v>21620.564300432128</v>
      </c>
      <c r="AH381" s="55">
        <f t="shared" si="177"/>
        <v>173548.10885834109</v>
      </c>
      <c r="AI381" s="54">
        <f t="shared" si="181"/>
        <v>12782.29798512128</v>
      </c>
      <c r="AJ381" s="60">
        <v>0.19</v>
      </c>
      <c r="AK381" s="55">
        <f t="shared" si="182"/>
        <v>2429</v>
      </c>
      <c r="AL381" s="61">
        <f t="shared" si="183"/>
        <v>15211.29798512128</v>
      </c>
      <c r="AM381" s="62" t="s">
        <v>4668</v>
      </c>
    </row>
    <row r="382" spans="2:39" s="6" customFormat="1" ht="57.6">
      <c r="B382" s="11" t="s">
        <v>232</v>
      </c>
      <c r="C382" s="11" t="s">
        <v>1456</v>
      </c>
      <c r="D382" s="18" t="s">
        <v>1193</v>
      </c>
      <c r="E382" s="19" t="s">
        <v>233</v>
      </c>
      <c r="F382" s="12">
        <f>VLOOKUP(C382,'Región 5'!$B$6:$N$1720,13,FALSE)</f>
        <v>11776.94870539264</v>
      </c>
      <c r="G382" s="13">
        <v>0.19</v>
      </c>
      <c r="H382" s="27">
        <f t="shared" si="178"/>
        <v>2237.6202540246018</v>
      </c>
      <c r="I382" s="14">
        <f t="shared" si="179"/>
        <v>14015</v>
      </c>
      <c r="J382" s="28">
        <f>VLOOKUP(C382,'Región 5'!$B$6:$N$1720,7,FALSE)</f>
        <v>12373.630031153665</v>
      </c>
      <c r="K382" s="29">
        <v>0.19</v>
      </c>
      <c r="L382" s="28">
        <f t="shared" si="166"/>
        <v>2351</v>
      </c>
      <c r="M382" s="30">
        <f t="shared" si="167"/>
        <v>14725</v>
      </c>
      <c r="N382" s="28">
        <f>VLOOKUP(C382,'Región 5'!$B$6:$N$1720,11,FALSE)</f>
        <v>1573.30634035456</v>
      </c>
      <c r="O382" s="29">
        <v>0.19</v>
      </c>
      <c r="P382" s="28">
        <f t="shared" si="168"/>
        <v>299</v>
      </c>
      <c r="Q382" s="30">
        <f t="shared" si="169"/>
        <v>1872</v>
      </c>
      <c r="R382" s="38">
        <f>VLOOKUP(C382,'Región 5'!$B$6:$N$1720,10,FALSE)</f>
        <v>2234.127644513856</v>
      </c>
      <c r="S382" s="13">
        <v>0.19</v>
      </c>
      <c r="T382" s="28">
        <f t="shared" si="170"/>
        <v>424</v>
      </c>
      <c r="U382" s="30">
        <f t="shared" si="171"/>
        <v>2658</v>
      </c>
      <c r="V382" s="12">
        <f>VLOOKUP(C382,'Región 5'!$B$6:$N$1720,9,FALSE)</f>
        <v>3603.5896260403201</v>
      </c>
      <c r="W382" s="13">
        <v>0.19</v>
      </c>
      <c r="X382" s="28">
        <f t="shared" si="172"/>
        <v>685</v>
      </c>
      <c r="Y382" s="30">
        <f t="shared" si="165"/>
        <v>4289</v>
      </c>
      <c r="Z382" s="38">
        <f>VLOOKUP(C382,'Región 5'!$B$6:$N$1720,5,FALSE)</f>
        <v>4611.5502025994238</v>
      </c>
      <c r="AA382" s="13">
        <v>0.19</v>
      </c>
      <c r="AB382" s="28">
        <v>370.5</v>
      </c>
      <c r="AC382" s="30">
        <f t="shared" si="173"/>
        <v>4982</v>
      </c>
      <c r="AD382" s="54">
        <f t="shared" si="174"/>
        <v>6028.8587583424114</v>
      </c>
      <c r="AE382" s="54">
        <f t="shared" si="175"/>
        <v>4518.617455763354</v>
      </c>
      <c r="AF382" s="54">
        <f t="shared" si="176"/>
        <v>4107.5699143198717</v>
      </c>
      <c r="AG382" s="54">
        <f t="shared" si="180"/>
        <v>3441.7825900812522</v>
      </c>
      <c r="AH382" s="55">
        <f t="shared" si="177"/>
        <v>4804.9825395238713</v>
      </c>
      <c r="AI382" s="54">
        <f t="shared" si="181"/>
        <v>1573.30634035456</v>
      </c>
      <c r="AJ382" s="60">
        <v>0.19</v>
      </c>
      <c r="AK382" s="55">
        <f t="shared" si="182"/>
        <v>299</v>
      </c>
      <c r="AL382" s="61">
        <f t="shared" si="183"/>
        <v>1872.30634035456</v>
      </c>
      <c r="AM382" s="62" t="s">
        <v>4668</v>
      </c>
    </row>
    <row r="383" spans="2:39" s="6" customFormat="1" ht="57.6">
      <c r="B383" s="11" t="s">
        <v>234</v>
      </c>
      <c r="C383" s="11" t="s">
        <v>1458</v>
      </c>
      <c r="D383" s="18" t="s">
        <v>1193</v>
      </c>
      <c r="E383" s="19" t="s">
        <v>235</v>
      </c>
      <c r="F383" s="12">
        <f>VLOOKUP(C383,'Región 5'!$B$6:$N$1720,13,FALSE)</f>
        <v>84592.960822881272</v>
      </c>
      <c r="G383" s="13">
        <v>0.19</v>
      </c>
      <c r="H383" s="27">
        <f t="shared" si="178"/>
        <v>16072.662556347443</v>
      </c>
      <c r="I383" s="14">
        <f t="shared" si="179"/>
        <v>100666</v>
      </c>
      <c r="J383" s="28">
        <f>VLOOKUP(C383,'Región 5'!$B$6:$N$1720,7,FALSE)</f>
        <v>121737.35258781644</v>
      </c>
      <c r="K383" s="29">
        <v>0.19</v>
      </c>
      <c r="L383" s="28">
        <f t="shared" si="166"/>
        <v>23130</v>
      </c>
      <c r="M383" s="30">
        <f t="shared" si="167"/>
        <v>144867</v>
      </c>
      <c r="N383" s="28">
        <f>VLOOKUP(C383,'Región 5'!$B$6:$N$1720,11,FALSE)</f>
        <v>2222.2136027248639</v>
      </c>
      <c r="O383" s="29">
        <v>0.19</v>
      </c>
      <c r="P383" s="28">
        <f t="shared" si="168"/>
        <v>422</v>
      </c>
      <c r="Q383" s="30">
        <f t="shared" si="169"/>
        <v>2644</v>
      </c>
      <c r="R383" s="38">
        <f>VLOOKUP(C383,'Región 5'!$B$6:$N$1720,10,FALSE)</f>
        <v>76411.924530847406</v>
      </c>
      <c r="S383" s="13">
        <v>0.19</v>
      </c>
      <c r="T383" s="28">
        <f t="shared" si="170"/>
        <v>14518</v>
      </c>
      <c r="U383" s="30">
        <f t="shared" si="171"/>
        <v>90930</v>
      </c>
      <c r="V383" s="12">
        <f>VLOOKUP(C383,'Región 5'!$B$6:$N$1720,9,FALSE)</f>
        <v>26936.832454651398</v>
      </c>
      <c r="W383" s="13">
        <v>0.19</v>
      </c>
      <c r="X383" s="28">
        <f t="shared" si="172"/>
        <v>5118</v>
      </c>
      <c r="Y383" s="30">
        <f t="shared" si="165"/>
        <v>32055</v>
      </c>
      <c r="Z383" s="38">
        <f>VLOOKUP(C383,'Región 5'!$B$6:$N$1720,5,FALSE)</f>
        <v>21515.78023460813</v>
      </c>
      <c r="AA383" s="13">
        <v>0.19</v>
      </c>
      <c r="AB383" s="28">
        <v>15675</v>
      </c>
      <c r="AC383" s="30">
        <f t="shared" si="173"/>
        <v>37191</v>
      </c>
      <c r="AD383" s="54">
        <f t="shared" si="174"/>
        <v>55569.510705588247</v>
      </c>
      <c r="AE383" s="54">
        <f t="shared" si="175"/>
        <v>31693.347117134948</v>
      </c>
      <c r="AF383" s="54">
        <f t="shared" si="176"/>
        <v>51674.378492749398</v>
      </c>
      <c r="AG383" s="54">
        <f t="shared" si="180"/>
        <v>10587.12987576677</v>
      </c>
      <c r="AH383" s="55">
        <f t="shared" si="177"/>
        <v>45782.903143245319</v>
      </c>
      <c r="AI383" s="54">
        <f t="shared" si="181"/>
        <v>2222.2136027248639</v>
      </c>
      <c r="AJ383" s="60">
        <v>0.19</v>
      </c>
      <c r="AK383" s="55">
        <f t="shared" si="182"/>
        <v>422</v>
      </c>
      <c r="AL383" s="61">
        <f t="shared" si="183"/>
        <v>2644.2136027248639</v>
      </c>
      <c r="AM383" s="62" t="s">
        <v>4668</v>
      </c>
    </row>
    <row r="384" spans="2:39" s="6" customFormat="1" ht="57.6">
      <c r="B384" s="11" t="s">
        <v>236</v>
      </c>
      <c r="C384" s="11" t="s">
        <v>1460</v>
      </c>
      <c r="D384" s="18" t="s">
        <v>1193</v>
      </c>
      <c r="E384" s="19" t="s">
        <v>237</v>
      </c>
      <c r="F384" s="12">
        <f>VLOOKUP(C384,'Región 5'!$B$6:$N$1720,13,FALSE)</f>
        <v>4236.8291074278404</v>
      </c>
      <c r="G384" s="13">
        <v>0.19</v>
      </c>
      <c r="H384" s="27">
        <f t="shared" si="178"/>
        <v>804.99753041128974</v>
      </c>
      <c r="I384" s="14">
        <f t="shared" si="179"/>
        <v>5042</v>
      </c>
      <c r="J384" s="28">
        <f>VLOOKUP(C384,'Región 5'!$B$6:$N$1720,7,FALSE)</f>
        <v>5764.437753249279</v>
      </c>
      <c r="K384" s="29">
        <v>0.19</v>
      </c>
      <c r="L384" s="28">
        <f t="shared" si="166"/>
        <v>1095</v>
      </c>
      <c r="M384" s="30">
        <f t="shared" si="167"/>
        <v>6859</v>
      </c>
      <c r="N384" s="28">
        <f>VLOOKUP(C384,'Región 5'!$B$6:$N$1720,11,FALSE)</f>
        <v>1860.5489917056</v>
      </c>
      <c r="O384" s="29">
        <v>0.19</v>
      </c>
      <c r="P384" s="28">
        <f t="shared" si="168"/>
        <v>354</v>
      </c>
      <c r="Q384" s="30">
        <f t="shared" si="169"/>
        <v>2215</v>
      </c>
      <c r="R384" s="38">
        <f>VLOOKUP(C384,'Región 5'!$B$6:$N$1720,10,FALSE)</f>
        <v>3122.0501698975681</v>
      </c>
      <c r="S384" s="13">
        <v>0.19</v>
      </c>
      <c r="T384" s="28">
        <f t="shared" si="170"/>
        <v>593</v>
      </c>
      <c r="U384" s="30">
        <f t="shared" si="171"/>
        <v>3715</v>
      </c>
      <c r="V384" s="12">
        <f>VLOOKUP(C384,'Región 5'!$B$6:$N$1720,9,FALSE)</f>
        <v>5387.366490930277</v>
      </c>
      <c r="W384" s="13">
        <v>0.19</v>
      </c>
      <c r="X384" s="28">
        <f t="shared" si="172"/>
        <v>1024</v>
      </c>
      <c r="Y384" s="30">
        <f t="shared" si="165"/>
        <v>6411</v>
      </c>
      <c r="Z384" s="38">
        <f>VLOOKUP(C384,'Región 5'!$B$6:$N$1720,5,FALSE)</f>
        <v>4611.5502025994238</v>
      </c>
      <c r="AA384" s="13">
        <v>0.19</v>
      </c>
      <c r="AB384" s="28">
        <v>1681.5</v>
      </c>
      <c r="AC384" s="30">
        <f t="shared" si="173"/>
        <v>6293</v>
      </c>
      <c r="AD384" s="54">
        <f t="shared" si="174"/>
        <v>4163.7971193016647</v>
      </c>
      <c r="AE384" s="54">
        <f t="shared" si="175"/>
        <v>3901.0698365114413</v>
      </c>
      <c r="AF384" s="54">
        <f t="shared" si="176"/>
        <v>4424.1896550136316</v>
      </c>
      <c r="AG384" s="54">
        <f t="shared" si="180"/>
        <v>3593.3578674483838</v>
      </c>
      <c r="AH384" s="55">
        <f t="shared" si="177"/>
        <v>1459.8066711035183</v>
      </c>
      <c r="AI384" s="54">
        <f t="shared" si="181"/>
        <v>1860.5489917056</v>
      </c>
      <c r="AJ384" s="60">
        <v>0.19</v>
      </c>
      <c r="AK384" s="55">
        <f t="shared" si="182"/>
        <v>354</v>
      </c>
      <c r="AL384" s="61">
        <f t="shared" si="183"/>
        <v>2214.5489917056002</v>
      </c>
      <c r="AM384" s="62" t="s">
        <v>4668</v>
      </c>
    </row>
    <row r="385" spans="2:39" s="6" customFormat="1" ht="57.6">
      <c r="B385" s="11" t="s">
        <v>238</v>
      </c>
      <c r="C385" s="11" t="s">
        <v>1462</v>
      </c>
      <c r="D385" s="18" t="s">
        <v>1193</v>
      </c>
      <c r="E385" s="19" t="s">
        <v>239</v>
      </c>
      <c r="F385" s="12">
        <f>VLOOKUP(C385,'Región 5'!$B$6:$N$1720,13,FALSE)</f>
        <v>65922.188485063685</v>
      </c>
      <c r="G385" s="13">
        <v>0.19</v>
      </c>
      <c r="H385" s="27">
        <f t="shared" si="178"/>
        <v>12525.2158121621</v>
      </c>
      <c r="I385" s="14">
        <f t="shared" si="179"/>
        <v>78447</v>
      </c>
      <c r="J385" s="28">
        <f>VLOOKUP(C385,'Región 5'!$B$6:$N$1720,7,FALSE)</f>
        <v>14663.737351470592</v>
      </c>
      <c r="K385" s="29">
        <v>0.19</v>
      </c>
      <c r="L385" s="28">
        <f t="shared" si="166"/>
        <v>2786</v>
      </c>
      <c r="M385" s="30">
        <f t="shared" si="167"/>
        <v>17450</v>
      </c>
      <c r="N385" s="28">
        <f>VLOOKUP(C385,'Región 5'!$B$6:$N$1720,11,FALSE)</f>
        <v>2670.0510091494398</v>
      </c>
      <c r="O385" s="29">
        <v>0.19</v>
      </c>
      <c r="P385" s="28">
        <f t="shared" si="168"/>
        <v>507</v>
      </c>
      <c r="Q385" s="30">
        <f t="shared" si="169"/>
        <v>3177</v>
      </c>
      <c r="R385" s="38">
        <f>VLOOKUP(C385,'Región 5'!$B$6:$N$1720,10,FALSE)</f>
        <v>7138.6327102809601</v>
      </c>
      <c r="S385" s="13">
        <v>0.19</v>
      </c>
      <c r="T385" s="28">
        <f t="shared" si="170"/>
        <v>1356</v>
      </c>
      <c r="U385" s="30">
        <f t="shared" si="171"/>
        <v>8495</v>
      </c>
      <c r="V385" s="12">
        <f>VLOOKUP(C385,'Región 5'!$B$6:$N$1720,9,FALSE)</f>
        <v>5765.7434016645111</v>
      </c>
      <c r="W385" s="13">
        <v>0.19</v>
      </c>
      <c r="X385" s="28">
        <f t="shared" si="172"/>
        <v>1095</v>
      </c>
      <c r="Y385" s="30">
        <f t="shared" si="165"/>
        <v>6861</v>
      </c>
      <c r="Z385" s="38">
        <f>VLOOKUP(C385,'Región 5'!$B$6:$N$1720,5,FALSE)</f>
        <v>4611.5502025994238</v>
      </c>
      <c r="AA385" s="13">
        <v>0.19</v>
      </c>
      <c r="AB385" s="28">
        <v>1966.5</v>
      </c>
      <c r="AC385" s="30">
        <f t="shared" si="173"/>
        <v>6578</v>
      </c>
      <c r="AD385" s="54">
        <f t="shared" si="174"/>
        <v>16795.317193371437</v>
      </c>
      <c r="AE385" s="54">
        <f t="shared" si="175"/>
        <v>8878.757398020296</v>
      </c>
      <c r="AF385" s="54">
        <f t="shared" si="176"/>
        <v>6452.188055972736</v>
      </c>
      <c r="AG385" s="54">
        <f t="shared" si="180"/>
        <v>6071.293012505871</v>
      </c>
      <c r="AH385" s="55">
        <f t="shared" si="177"/>
        <v>24416.647974798318</v>
      </c>
      <c r="AI385" s="54">
        <f t="shared" si="181"/>
        <v>2670.0510091494398</v>
      </c>
      <c r="AJ385" s="60">
        <v>0.19</v>
      </c>
      <c r="AK385" s="55">
        <f t="shared" si="182"/>
        <v>507</v>
      </c>
      <c r="AL385" s="61">
        <f t="shared" si="183"/>
        <v>3177.0510091494398</v>
      </c>
      <c r="AM385" s="62" t="s">
        <v>4668</v>
      </c>
    </row>
    <row r="386" spans="2:39" s="6" customFormat="1" ht="57.6">
      <c r="B386" s="11" t="s">
        <v>240</v>
      </c>
      <c r="C386" s="11" t="s">
        <v>1464</v>
      </c>
      <c r="D386" s="18" t="s">
        <v>1193</v>
      </c>
      <c r="E386" s="19" t="s">
        <v>241</v>
      </c>
      <c r="F386" s="12">
        <f>VLOOKUP(C386,'Región 5'!$B$6:$N$1720,13,FALSE)</f>
        <v>3518.7224790502396</v>
      </c>
      <c r="G386" s="13">
        <v>0.19</v>
      </c>
      <c r="H386" s="27">
        <f t="shared" si="178"/>
        <v>668.55727101954551</v>
      </c>
      <c r="I386" s="14">
        <f t="shared" si="179"/>
        <v>4187</v>
      </c>
      <c r="J386" s="28">
        <f>VLOOKUP(C386,'Región 5'!$B$6:$N$1720,7,FALSE)</f>
        <v>12730.072048512</v>
      </c>
      <c r="K386" s="29">
        <v>0.19</v>
      </c>
      <c r="L386" s="28">
        <f t="shared" si="166"/>
        <v>2419</v>
      </c>
      <c r="M386" s="30">
        <f t="shared" si="167"/>
        <v>15149</v>
      </c>
      <c r="N386" s="28">
        <f>VLOOKUP(C386,'Región 5'!$B$6:$N$1720,11,FALSE)</f>
        <v>1099.355965625344</v>
      </c>
      <c r="O386" s="29">
        <v>0.19</v>
      </c>
      <c r="P386" s="28">
        <f t="shared" si="168"/>
        <v>209</v>
      </c>
      <c r="Q386" s="30">
        <f t="shared" si="169"/>
        <v>1308</v>
      </c>
      <c r="R386" s="38">
        <f>VLOOKUP(C386,'Región 5'!$B$6:$N$1720,10,FALSE)</f>
        <v>1524.670936887168</v>
      </c>
      <c r="S386" s="13">
        <v>0.19</v>
      </c>
      <c r="T386" s="28">
        <f t="shared" si="170"/>
        <v>290</v>
      </c>
      <c r="U386" s="30">
        <f t="shared" si="171"/>
        <v>1815</v>
      </c>
      <c r="V386" s="12">
        <f>VLOOKUP(C386,'Región 5'!$B$6:$N$1720,9,FALSE)</f>
        <v>35855.716779101174</v>
      </c>
      <c r="W386" s="13">
        <v>0.19</v>
      </c>
      <c r="X386" s="28">
        <f t="shared" si="172"/>
        <v>6813</v>
      </c>
      <c r="Y386" s="30">
        <f t="shared" ref="Y386:Y449" si="184">ROUND(V386+X386,)</f>
        <v>42669</v>
      </c>
      <c r="Z386" s="38">
        <f>VLOOKUP(C386,'Región 5'!$B$6:$N$1720,5,FALSE)</f>
        <v>4611.5502025994238</v>
      </c>
      <c r="AA386" s="13">
        <v>0.19</v>
      </c>
      <c r="AB386" s="28">
        <v>1710</v>
      </c>
      <c r="AC386" s="30">
        <f t="shared" si="173"/>
        <v>6322</v>
      </c>
      <c r="AD386" s="54">
        <f t="shared" si="174"/>
        <v>9890.0147352958902</v>
      </c>
      <c r="AE386" s="54">
        <f t="shared" si="175"/>
        <v>4811.966712069915</v>
      </c>
      <c r="AF386" s="54">
        <f t="shared" si="176"/>
        <v>4065.1363408248317</v>
      </c>
      <c r="AG386" s="54">
        <f t="shared" si="180"/>
        <v>2761.1758375113923</v>
      </c>
      <c r="AH386" s="55">
        <f t="shared" si="177"/>
        <v>13401.446335958053</v>
      </c>
      <c r="AI386" s="54">
        <f t="shared" si="181"/>
        <v>1099.355965625344</v>
      </c>
      <c r="AJ386" s="60">
        <v>0.19</v>
      </c>
      <c r="AK386" s="55">
        <f t="shared" si="182"/>
        <v>209</v>
      </c>
      <c r="AL386" s="61">
        <f t="shared" si="183"/>
        <v>1308.355965625344</v>
      </c>
      <c r="AM386" s="62" t="s">
        <v>4668</v>
      </c>
    </row>
    <row r="387" spans="2:39" s="6" customFormat="1" ht="57.6">
      <c r="B387" s="11" t="s">
        <v>242</v>
      </c>
      <c r="C387" s="11" t="s">
        <v>1466</v>
      </c>
      <c r="D387" s="18" t="s">
        <v>1193</v>
      </c>
      <c r="E387" s="19" t="s">
        <v>243</v>
      </c>
      <c r="F387" s="12">
        <f>VLOOKUP(C387,'Región 5'!$B$6:$N$1720,13,FALSE)</f>
        <v>5170.3677243187203</v>
      </c>
      <c r="G387" s="13">
        <v>0.19</v>
      </c>
      <c r="H387" s="27">
        <f t="shared" si="178"/>
        <v>982.36986762055687</v>
      </c>
      <c r="I387" s="14">
        <f t="shared" si="179"/>
        <v>6153</v>
      </c>
      <c r="J387" s="28">
        <f>VLOOKUP(C387,'Región 5'!$B$6:$N$1720,7,FALSE)</f>
        <v>29738.753953739266</v>
      </c>
      <c r="K387" s="29">
        <v>0.19</v>
      </c>
      <c r="L387" s="28">
        <f t="shared" si="166"/>
        <v>5650</v>
      </c>
      <c r="M387" s="30">
        <f t="shared" si="167"/>
        <v>35389</v>
      </c>
      <c r="N387" s="28">
        <f>VLOOKUP(C387,'Región 5'!$B$6:$N$1720,11,FALSE)</f>
        <v>18041.449801675775</v>
      </c>
      <c r="O387" s="29">
        <v>0.19</v>
      </c>
      <c r="P387" s="28">
        <f t="shared" si="168"/>
        <v>3428</v>
      </c>
      <c r="Q387" s="30">
        <f t="shared" si="169"/>
        <v>21469</v>
      </c>
      <c r="R387" s="38">
        <f>VLOOKUP(C387,'Región 5'!$B$6:$N$1720,10,FALSE)</f>
        <v>2868.6727743166075</v>
      </c>
      <c r="S387" s="13">
        <v>0.19</v>
      </c>
      <c r="T387" s="28">
        <f t="shared" si="170"/>
        <v>545</v>
      </c>
      <c r="U387" s="30">
        <f t="shared" si="171"/>
        <v>3414</v>
      </c>
      <c r="V387" s="12">
        <f>VLOOKUP(C387,'Región 5'!$B$6:$N$1720,9,FALSE)</f>
        <v>35855.716779101174</v>
      </c>
      <c r="W387" s="13">
        <v>0.19</v>
      </c>
      <c r="X387" s="28">
        <f t="shared" si="172"/>
        <v>6813</v>
      </c>
      <c r="Y387" s="30">
        <f t="shared" si="184"/>
        <v>42669</v>
      </c>
      <c r="Z387" s="38">
        <f>VLOOKUP(C387,'Región 5'!$B$6:$N$1720,5,FALSE)</f>
        <v>4611.5502025994238</v>
      </c>
      <c r="AA387" s="13">
        <v>0.19</v>
      </c>
      <c r="AB387" s="28">
        <v>14250</v>
      </c>
      <c r="AC387" s="30">
        <f t="shared" si="173"/>
        <v>18862</v>
      </c>
      <c r="AD387" s="54">
        <f t="shared" si="174"/>
        <v>16047.751872625164</v>
      </c>
      <c r="AE387" s="54">
        <f t="shared" si="175"/>
        <v>10468.079185672274</v>
      </c>
      <c r="AF387" s="54">
        <f t="shared" si="176"/>
        <v>11605.908762997249</v>
      </c>
      <c r="AG387" s="54">
        <f t="shared" si="180"/>
        <v>6850.9296206779518</v>
      </c>
      <c r="AH387" s="55">
        <f t="shared" si="177"/>
        <v>14188.489444478279</v>
      </c>
      <c r="AI387" s="54">
        <f t="shared" si="181"/>
        <v>2868.6727743166075</v>
      </c>
      <c r="AJ387" s="60">
        <v>0.19</v>
      </c>
      <c r="AK387" s="55">
        <f t="shared" si="182"/>
        <v>545</v>
      </c>
      <c r="AL387" s="61">
        <f t="shared" si="183"/>
        <v>3413.6727743166075</v>
      </c>
      <c r="AM387" s="62" t="s">
        <v>4668</v>
      </c>
    </row>
    <row r="388" spans="2:39" s="6" customFormat="1" ht="57.6">
      <c r="B388" s="11" t="s">
        <v>244</v>
      </c>
      <c r="C388" s="11" t="s">
        <v>1470</v>
      </c>
      <c r="D388" s="18" t="s">
        <v>1193</v>
      </c>
      <c r="E388" s="19" t="s">
        <v>245</v>
      </c>
      <c r="F388" s="12">
        <f>VLOOKUP(C388,'Región 5'!$B$6:$N$1720,13,FALSE)</f>
        <v>18814.39366349312</v>
      </c>
      <c r="G388" s="13">
        <v>0.19</v>
      </c>
      <c r="H388" s="27">
        <f t="shared" si="178"/>
        <v>3574.7347960636926</v>
      </c>
      <c r="I388" s="14">
        <f t="shared" si="179"/>
        <v>22389</v>
      </c>
      <c r="J388" s="28">
        <f>VLOOKUP(C388,'Región 5'!$B$6:$N$1720,7,FALSE)</f>
        <v>21074.471070259711</v>
      </c>
      <c r="K388" s="29">
        <v>0.19</v>
      </c>
      <c r="L388" s="28">
        <f t="shared" si="166"/>
        <v>4004</v>
      </c>
      <c r="M388" s="30">
        <f t="shared" si="167"/>
        <v>25078</v>
      </c>
      <c r="N388" s="28">
        <f>VLOOKUP(C388,'Región 5'!$B$6:$N$1720,11,FALSE)</f>
        <v>12344.905766018559</v>
      </c>
      <c r="O388" s="29">
        <v>0.19</v>
      </c>
      <c r="P388" s="28">
        <f t="shared" si="168"/>
        <v>2346</v>
      </c>
      <c r="Q388" s="30">
        <f t="shared" si="169"/>
        <v>14691</v>
      </c>
      <c r="R388" s="38">
        <f>VLOOKUP(C388,'Región 5'!$B$6:$N$1720,10,FALSE)</f>
        <v>17686.182867891152</v>
      </c>
      <c r="S388" s="13">
        <v>0.19</v>
      </c>
      <c r="T388" s="28">
        <f t="shared" si="170"/>
        <v>3360</v>
      </c>
      <c r="U388" s="30">
        <f t="shared" si="171"/>
        <v>21046</v>
      </c>
      <c r="V388" s="12">
        <f>VLOOKUP(C388,'Región 5'!$B$6:$N$1720,9,FALSE)</f>
        <v>20180.101905825788</v>
      </c>
      <c r="W388" s="13">
        <v>0.19</v>
      </c>
      <c r="X388" s="28">
        <f t="shared" si="172"/>
        <v>3834</v>
      </c>
      <c r="Y388" s="30">
        <f t="shared" si="184"/>
        <v>24014</v>
      </c>
      <c r="Z388" s="38">
        <f>VLOOKUP(C388,'Región 5'!$B$6:$N$1720,5,FALSE)</f>
        <v>12295.291126239743</v>
      </c>
      <c r="AA388" s="13">
        <v>0.19</v>
      </c>
      <c r="AB388" s="28">
        <v>2536.5</v>
      </c>
      <c r="AC388" s="30">
        <f t="shared" si="173"/>
        <v>14832</v>
      </c>
      <c r="AD388" s="54">
        <f t="shared" si="174"/>
        <v>17065.891066621345</v>
      </c>
      <c r="AE388" s="54">
        <f t="shared" si="175"/>
        <v>16672.670293754316</v>
      </c>
      <c r="AF388" s="54">
        <f t="shared" si="176"/>
        <v>18250.288265692136</v>
      </c>
      <c r="AG388" s="54">
        <f t="shared" si="180"/>
        <v>16258.678980166202</v>
      </c>
      <c r="AH388" s="55">
        <f t="shared" si="177"/>
        <v>3853.7091754893654</v>
      </c>
      <c r="AI388" s="54">
        <f t="shared" si="181"/>
        <v>12295.291126239743</v>
      </c>
      <c r="AJ388" s="60">
        <v>0.19</v>
      </c>
      <c r="AK388" s="55">
        <f t="shared" si="182"/>
        <v>2336</v>
      </c>
      <c r="AL388" s="61">
        <f t="shared" si="183"/>
        <v>14631.291126239743</v>
      </c>
      <c r="AM388" s="62" t="s">
        <v>4668</v>
      </c>
    </row>
    <row r="389" spans="2:39" s="6" customFormat="1" ht="57.6">
      <c r="B389" s="11" t="s">
        <v>246</v>
      </c>
      <c r="C389" s="11" t="s">
        <v>1472</v>
      </c>
      <c r="D389" s="18" t="s">
        <v>1193</v>
      </c>
      <c r="E389" s="19" t="s">
        <v>247</v>
      </c>
      <c r="F389" s="12">
        <f>VLOOKUP(C389,'Región 5'!$B$6:$N$1720,13,FALSE)</f>
        <v>14362.132567552</v>
      </c>
      <c r="G389" s="13">
        <v>0.19</v>
      </c>
      <c r="H389" s="27">
        <f t="shared" si="178"/>
        <v>2728.8051878348801</v>
      </c>
      <c r="I389" s="14">
        <f t="shared" si="179"/>
        <v>17091</v>
      </c>
      <c r="J389" s="28">
        <f>VLOOKUP(C389,'Región 5'!$B$6:$N$1720,7,FALSE)</f>
        <v>25205.542656053756</v>
      </c>
      <c r="K389" s="29">
        <v>0.19</v>
      </c>
      <c r="L389" s="28">
        <f t="shared" si="166"/>
        <v>4789</v>
      </c>
      <c r="M389" s="30">
        <f t="shared" si="167"/>
        <v>29995</v>
      </c>
      <c r="N389" s="28">
        <f>VLOOKUP(C389,'Región 5'!$B$6:$N$1720,11,FALSE)</f>
        <v>21365.630666856447</v>
      </c>
      <c r="O389" s="29">
        <v>0.19</v>
      </c>
      <c r="P389" s="28">
        <f t="shared" si="168"/>
        <v>4059</v>
      </c>
      <c r="Q389" s="30">
        <f t="shared" si="169"/>
        <v>25425</v>
      </c>
      <c r="R389" s="38">
        <f>VLOOKUP(C389,'Región 5'!$B$6:$N$1720,10,FALSE)</f>
        <v>64126.513898989921</v>
      </c>
      <c r="S389" s="13">
        <v>0.19</v>
      </c>
      <c r="T389" s="28">
        <f t="shared" si="170"/>
        <v>12184</v>
      </c>
      <c r="U389" s="30">
        <f t="shared" si="171"/>
        <v>76311</v>
      </c>
      <c r="V389" s="12">
        <f>VLOOKUP(C389,'Región 5'!$B$6:$N$1720,9,FALSE)</f>
        <v>47747.562545034234</v>
      </c>
      <c r="W389" s="13">
        <v>0.19</v>
      </c>
      <c r="X389" s="28">
        <f t="shared" si="172"/>
        <v>9072</v>
      </c>
      <c r="Y389" s="30">
        <f t="shared" si="184"/>
        <v>56820</v>
      </c>
      <c r="Z389" s="38">
        <f>VLOOKUP(C389,'Región 5'!$B$6:$N$1720,5,FALSE)</f>
        <v>199769.43012415693</v>
      </c>
      <c r="AA389" s="13">
        <v>0.19</v>
      </c>
      <c r="AB389" s="28">
        <v>8521.5</v>
      </c>
      <c r="AC389" s="30">
        <f t="shared" si="173"/>
        <v>208291</v>
      </c>
      <c r="AD389" s="54">
        <f t="shared" si="174"/>
        <v>62096.135409773873</v>
      </c>
      <c r="AE389" s="54">
        <f t="shared" si="175"/>
        <v>40972.40226738296</v>
      </c>
      <c r="AF389" s="54">
        <f t="shared" si="176"/>
        <v>36476.552600543997</v>
      </c>
      <c r="AG389" s="54">
        <f t="shared" si="180"/>
        <v>30356.857008031748</v>
      </c>
      <c r="AH389" s="55">
        <f t="shared" si="177"/>
        <v>69946.214958713084</v>
      </c>
      <c r="AI389" s="54">
        <f t="shared" si="181"/>
        <v>14362.132567552</v>
      </c>
      <c r="AJ389" s="60">
        <v>0.19</v>
      </c>
      <c r="AK389" s="55">
        <f t="shared" si="182"/>
        <v>2729</v>
      </c>
      <c r="AL389" s="61">
        <f t="shared" si="183"/>
        <v>17091.132567551998</v>
      </c>
      <c r="AM389" s="62" t="s">
        <v>4668</v>
      </c>
    </row>
    <row r="390" spans="2:39" s="6" customFormat="1" ht="57.6">
      <c r="B390" s="11" t="s">
        <v>248</v>
      </c>
      <c r="C390" s="11" t="s">
        <v>1474</v>
      </c>
      <c r="D390" s="18" t="s">
        <v>1193</v>
      </c>
      <c r="E390" s="19" t="s">
        <v>249</v>
      </c>
      <c r="F390" s="12">
        <f>VLOOKUP(C390,'Región 5'!$B$6:$N$1720,13,FALSE)</f>
        <v>57448.530270208001</v>
      </c>
      <c r="G390" s="13">
        <v>0.19</v>
      </c>
      <c r="H390" s="27">
        <f t="shared" si="178"/>
        <v>10915.220751339521</v>
      </c>
      <c r="I390" s="14">
        <f t="shared" si="179"/>
        <v>68364</v>
      </c>
      <c r="J390" s="28">
        <f>VLOOKUP(C390,'Región 5'!$B$6:$N$1720,7,FALSE)</f>
        <v>25205.542656053756</v>
      </c>
      <c r="K390" s="29">
        <v>0.19</v>
      </c>
      <c r="L390" s="28">
        <f t="shared" si="166"/>
        <v>4789</v>
      </c>
      <c r="M390" s="30">
        <f t="shared" si="167"/>
        <v>29995</v>
      </c>
      <c r="N390" s="28">
        <f>VLOOKUP(C390,'Región 5'!$B$6:$N$1720,11,FALSE)</f>
        <v>21365.630666856447</v>
      </c>
      <c r="O390" s="29">
        <v>0.19</v>
      </c>
      <c r="P390" s="28">
        <f t="shared" si="168"/>
        <v>4059</v>
      </c>
      <c r="Q390" s="30">
        <f t="shared" si="169"/>
        <v>25425</v>
      </c>
      <c r="R390" s="38">
        <f>VLOOKUP(C390,'Región 5'!$B$6:$N$1720,10,FALSE)</f>
        <v>186080.35931465702</v>
      </c>
      <c r="S390" s="13">
        <v>0.19</v>
      </c>
      <c r="T390" s="28">
        <f t="shared" si="170"/>
        <v>35355</v>
      </c>
      <c r="U390" s="30">
        <f t="shared" si="171"/>
        <v>221435</v>
      </c>
      <c r="V390" s="12">
        <f>VLOOKUP(C390,'Región 5'!$B$6:$N$1720,9,FALSE)</f>
        <v>50089.895801960447</v>
      </c>
      <c r="W390" s="13">
        <v>0.19</v>
      </c>
      <c r="X390" s="28">
        <f t="shared" si="172"/>
        <v>9517</v>
      </c>
      <c r="Y390" s="30">
        <f t="shared" si="184"/>
        <v>59607</v>
      </c>
      <c r="Z390" s="38">
        <f>VLOOKUP(C390,'Región 5'!$B$6:$N$1720,5,FALSE)</f>
        <v>30736.269342976513</v>
      </c>
      <c r="AA390" s="13">
        <v>0.19</v>
      </c>
      <c r="AB390" s="28">
        <v>6811.5</v>
      </c>
      <c r="AC390" s="30">
        <f t="shared" si="173"/>
        <v>37548</v>
      </c>
      <c r="AD390" s="54">
        <f t="shared" si="174"/>
        <v>61821.038008785363</v>
      </c>
      <c r="AE390" s="54">
        <f t="shared" si="175"/>
        <v>45491.69144102541</v>
      </c>
      <c r="AF390" s="54">
        <f t="shared" si="176"/>
        <v>40413.082572468484</v>
      </c>
      <c r="AG390" s="54">
        <f t="shared" si="180"/>
        <v>37092.487543205825</v>
      </c>
      <c r="AH390" s="55">
        <f t="shared" si="177"/>
        <v>62515.141812093309</v>
      </c>
      <c r="AI390" s="54">
        <f t="shared" si="181"/>
        <v>21365.630666856447</v>
      </c>
      <c r="AJ390" s="60">
        <v>0.19</v>
      </c>
      <c r="AK390" s="55">
        <f t="shared" si="182"/>
        <v>4059</v>
      </c>
      <c r="AL390" s="61">
        <f t="shared" si="183"/>
        <v>25424.630666856447</v>
      </c>
      <c r="AM390" s="62" t="s">
        <v>4668</v>
      </c>
    </row>
    <row r="391" spans="2:39" s="6" customFormat="1" ht="57.6">
      <c r="B391" s="11" t="s">
        <v>250</v>
      </c>
      <c r="C391" s="11" t="s">
        <v>1476</v>
      </c>
      <c r="D391" s="18" t="s">
        <v>1193</v>
      </c>
      <c r="E391" s="19" t="s">
        <v>251</v>
      </c>
      <c r="F391" s="12">
        <f>VLOOKUP(C391,'Región 5'!$B$6:$N$1720,13,FALSE)</f>
        <v>21399.577525652479</v>
      </c>
      <c r="G391" s="13">
        <v>0.19</v>
      </c>
      <c r="H391" s="27">
        <f t="shared" si="178"/>
        <v>4065.9197298739709</v>
      </c>
      <c r="I391" s="14">
        <f t="shared" si="179"/>
        <v>25465</v>
      </c>
      <c r="J391" s="28">
        <f>VLOOKUP(C391,'Región 5'!$B$6:$N$1720,7,FALSE)</f>
        <v>26743.596489197058</v>
      </c>
      <c r="K391" s="29">
        <v>0.19</v>
      </c>
      <c r="L391" s="28">
        <f t="shared" si="166"/>
        <v>5081</v>
      </c>
      <c r="M391" s="30">
        <f t="shared" si="167"/>
        <v>31825</v>
      </c>
      <c r="N391" s="28">
        <f>VLOOKUP(C391,'Región 5'!$B$6:$N$1720,11,FALSE)</f>
        <v>22077.209053157891</v>
      </c>
      <c r="O391" s="29">
        <v>0.19</v>
      </c>
      <c r="P391" s="28">
        <f t="shared" si="168"/>
        <v>4195</v>
      </c>
      <c r="Q391" s="30">
        <f t="shared" si="169"/>
        <v>26272</v>
      </c>
      <c r="R391" s="38">
        <f>VLOOKUP(C391,'Región 5'!$B$6:$N$1720,10,FALSE)</f>
        <v>17773.609085775086</v>
      </c>
      <c r="S391" s="13">
        <v>0.19</v>
      </c>
      <c r="T391" s="28">
        <f t="shared" si="170"/>
        <v>3377</v>
      </c>
      <c r="U391" s="30">
        <f t="shared" si="171"/>
        <v>21151</v>
      </c>
      <c r="V391" s="12">
        <f>VLOOKUP(C391,'Región 5'!$B$6:$N$1720,9,FALSE)</f>
        <v>28648.537527020544</v>
      </c>
      <c r="W391" s="13">
        <v>0.19</v>
      </c>
      <c r="X391" s="28">
        <f t="shared" si="172"/>
        <v>5443</v>
      </c>
      <c r="Y391" s="30">
        <f t="shared" si="184"/>
        <v>34092</v>
      </c>
      <c r="Z391" s="38">
        <f>VLOOKUP(C391,'Región 5'!$B$6:$N$1720,5,FALSE)</f>
        <v>18442.283865152</v>
      </c>
      <c r="AA391" s="13">
        <v>0.19</v>
      </c>
      <c r="AB391" s="28">
        <v>2536.5</v>
      </c>
      <c r="AC391" s="30">
        <f t="shared" si="173"/>
        <v>20979</v>
      </c>
      <c r="AD391" s="54">
        <f t="shared" si="174"/>
        <v>22514.135590992508</v>
      </c>
      <c r="AE391" s="54">
        <f t="shared" si="175"/>
        <v>22167.173847642232</v>
      </c>
      <c r="AF391" s="54">
        <f t="shared" si="176"/>
        <v>21738.393289405183</v>
      </c>
      <c r="AG391" s="54">
        <f t="shared" si="180"/>
        <v>21833.28158350032</v>
      </c>
      <c r="AH391" s="55">
        <f t="shared" si="177"/>
        <v>4381.8931777615035</v>
      </c>
      <c r="AI391" s="54">
        <f t="shared" si="181"/>
        <v>17773.609085775086</v>
      </c>
      <c r="AJ391" s="60">
        <v>0.19</v>
      </c>
      <c r="AK391" s="55">
        <f t="shared" si="182"/>
        <v>3377</v>
      </c>
      <c r="AL391" s="61">
        <f t="shared" si="183"/>
        <v>21150.609085775086</v>
      </c>
      <c r="AM391" s="62" t="s">
        <v>4668</v>
      </c>
    </row>
    <row r="392" spans="2:39" s="6" customFormat="1" ht="57.6">
      <c r="B392" s="11" t="s">
        <v>252</v>
      </c>
      <c r="C392" s="11" t="s">
        <v>1478</v>
      </c>
      <c r="D392" s="18" t="s">
        <v>1193</v>
      </c>
      <c r="E392" s="19" t="s">
        <v>253</v>
      </c>
      <c r="F392" s="12">
        <f>VLOOKUP(C392,'Región 5'!$B$6:$N$1720,13,FALSE)</f>
        <v>56730.423641830399</v>
      </c>
      <c r="G392" s="13">
        <v>0.19</v>
      </c>
      <c r="H392" s="27">
        <f t="shared" si="178"/>
        <v>10778.780491947777</v>
      </c>
      <c r="I392" s="14">
        <f t="shared" si="179"/>
        <v>67509</v>
      </c>
      <c r="J392" s="28">
        <f>VLOOKUP(C392,'Región 5'!$B$6:$N$1720,7,FALSE)</f>
        <v>54557.824678884353</v>
      </c>
      <c r="K392" s="29">
        <v>0.19</v>
      </c>
      <c r="L392" s="28">
        <f t="shared" si="166"/>
        <v>10366</v>
      </c>
      <c r="M392" s="30">
        <f t="shared" si="167"/>
        <v>64924</v>
      </c>
      <c r="N392" s="28">
        <f>VLOOKUP(C392,'Región 5'!$B$6:$N$1720,11,FALSE)</f>
        <v>39895.392975828996</v>
      </c>
      <c r="O392" s="29">
        <v>0.19</v>
      </c>
      <c r="P392" s="28">
        <f t="shared" si="168"/>
        <v>7580</v>
      </c>
      <c r="Q392" s="30">
        <f t="shared" si="169"/>
        <v>47475</v>
      </c>
      <c r="R392" s="38">
        <f>VLOOKUP(C392,'Región 5'!$B$6:$N$1720,10,FALSE)</f>
        <v>40881.627562758636</v>
      </c>
      <c r="S392" s="13">
        <v>0.19</v>
      </c>
      <c r="T392" s="28">
        <f t="shared" si="170"/>
        <v>7768</v>
      </c>
      <c r="U392" s="30">
        <f t="shared" si="171"/>
        <v>48650</v>
      </c>
      <c r="V392" s="12">
        <f>VLOOKUP(C392,'Región 5'!$B$6:$N$1720,9,FALSE)</f>
        <v>64504.254306121722</v>
      </c>
      <c r="W392" s="13">
        <v>0.19</v>
      </c>
      <c r="X392" s="28">
        <f t="shared" si="172"/>
        <v>12256</v>
      </c>
      <c r="Y392" s="30">
        <f t="shared" si="184"/>
        <v>76760</v>
      </c>
      <c r="Z392" s="38">
        <f>VLOOKUP(C392,'Región 5'!$B$6:$N$1720,5,FALSE)</f>
        <v>44564.391708698626</v>
      </c>
      <c r="AA392" s="13">
        <v>0.19</v>
      </c>
      <c r="AB392" s="28">
        <v>14221.5</v>
      </c>
      <c r="AC392" s="30">
        <f t="shared" si="173"/>
        <v>58786</v>
      </c>
      <c r="AD392" s="54">
        <f t="shared" si="174"/>
        <v>50188.985812353785</v>
      </c>
      <c r="AE392" s="54">
        <f t="shared" si="175"/>
        <v>49387.46366829535</v>
      </c>
      <c r="AF392" s="54">
        <f t="shared" si="176"/>
        <v>49561.108193791486</v>
      </c>
      <c r="AG392" s="54">
        <f t="shared" si="180"/>
        <v>48612.473370798252</v>
      </c>
      <c r="AH392" s="55">
        <f t="shared" si="177"/>
        <v>9909.844639232404</v>
      </c>
      <c r="AI392" s="54">
        <f t="shared" si="181"/>
        <v>39895.392975828996</v>
      </c>
      <c r="AJ392" s="60">
        <v>0.19</v>
      </c>
      <c r="AK392" s="55">
        <f t="shared" si="182"/>
        <v>7580</v>
      </c>
      <c r="AL392" s="61">
        <f t="shared" si="183"/>
        <v>47475.392975828996</v>
      </c>
      <c r="AM392" s="62" t="s">
        <v>4668</v>
      </c>
    </row>
    <row r="393" spans="2:39" s="6" customFormat="1" ht="57.6">
      <c r="B393" s="11" t="s">
        <v>254</v>
      </c>
      <c r="C393" s="11" t="s">
        <v>1480</v>
      </c>
      <c r="D393" s="18" t="s">
        <v>1193</v>
      </c>
      <c r="E393" s="19" t="s">
        <v>255</v>
      </c>
      <c r="F393" s="12">
        <f>VLOOKUP(C393,'Región 5'!$B$6:$N$1720,13,FALSE)</f>
        <v>31453.070322938882</v>
      </c>
      <c r="G393" s="13">
        <v>0.19</v>
      </c>
      <c r="H393" s="27">
        <f t="shared" si="178"/>
        <v>5976.0833613583873</v>
      </c>
      <c r="I393" s="14">
        <f t="shared" si="179"/>
        <v>37429</v>
      </c>
      <c r="J393" s="28">
        <f>VLOOKUP(C393,'Región 5'!$B$6:$N$1720,7,FALSE)</f>
        <v>16794.555565129216</v>
      </c>
      <c r="K393" s="29">
        <v>0.19</v>
      </c>
      <c r="L393" s="28">
        <f t="shared" ref="L393:L456" si="185">ROUND(J393*K393,)</f>
        <v>3191</v>
      </c>
      <c r="M393" s="30">
        <f t="shared" ref="M393:M456" si="186">ROUND(J393+L393,)</f>
        <v>19986</v>
      </c>
      <c r="N393" s="28">
        <f>VLOOKUP(C393,'Región 5'!$B$6:$N$1720,11,FALSE)</f>
        <v>22077.209053157891</v>
      </c>
      <c r="O393" s="29">
        <v>0.19</v>
      </c>
      <c r="P393" s="28">
        <f t="shared" ref="P393:P456" si="187">ROUND(N393*O393,)</f>
        <v>4195</v>
      </c>
      <c r="Q393" s="30">
        <f t="shared" ref="Q393:Q456" si="188">ROUND(N393+P393,)</f>
        <v>26272</v>
      </c>
      <c r="R393" s="38">
        <f>VLOOKUP(C393,'Región 5'!$B$6:$N$1720,10,FALSE)</f>
        <v>17773.609085775086</v>
      </c>
      <c r="S393" s="13">
        <v>0.19</v>
      </c>
      <c r="T393" s="28">
        <f t="shared" ref="T393:T456" si="189">ROUND(R393*S393,)</f>
        <v>3377</v>
      </c>
      <c r="U393" s="30">
        <f t="shared" ref="U393:U456" si="190">ROUND(R393+T393,)</f>
        <v>21151</v>
      </c>
      <c r="V393" s="12">
        <f>VLOOKUP(C393,'Región 5'!$B$6:$N$1720,9,FALSE)</f>
        <v>31531.409227852797</v>
      </c>
      <c r="W393" s="13">
        <v>0.19</v>
      </c>
      <c r="X393" s="28">
        <f t="shared" ref="X393:X456" si="191">ROUND(V393*W393,)</f>
        <v>5991</v>
      </c>
      <c r="Y393" s="30">
        <f t="shared" si="184"/>
        <v>37522</v>
      </c>
      <c r="Z393" s="38">
        <f>VLOOKUP(C393,'Región 5'!$B$6:$N$1720,5,FALSE)</f>
        <v>12295.291126239743</v>
      </c>
      <c r="AA393" s="13">
        <v>0.19</v>
      </c>
      <c r="AB393" s="28">
        <v>2565</v>
      </c>
      <c r="AC393" s="30">
        <f t="shared" ref="AC393:AC456" si="192">ROUND(Z393+AB393,)</f>
        <v>14860</v>
      </c>
      <c r="AD393" s="54">
        <f t="shared" si="174"/>
        <v>21987.524063515597</v>
      </c>
      <c r="AE393" s="54">
        <f t="shared" si="175"/>
        <v>20773.304740389172</v>
      </c>
      <c r="AF393" s="54">
        <f t="shared" si="176"/>
        <v>19925.409069466488</v>
      </c>
      <c r="AG393" s="54">
        <f t="shared" si="180"/>
        <v>19611.583663638827</v>
      </c>
      <c r="AH393" s="55">
        <f t="shared" si="177"/>
        <v>7991.9175920673706</v>
      </c>
      <c r="AI393" s="54">
        <f t="shared" si="181"/>
        <v>12295.291126239743</v>
      </c>
      <c r="AJ393" s="60">
        <v>0.19</v>
      </c>
      <c r="AK393" s="55">
        <f t="shared" si="182"/>
        <v>2336</v>
      </c>
      <c r="AL393" s="61">
        <f t="shared" si="183"/>
        <v>14631.291126239743</v>
      </c>
      <c r="AM393" s="62" t="s">
        <v>4668</v>
      </c>
    </row>
    <row r="394" spans="2:39" s="6" customFormat="1" ht="57.6">
      <c r="B394" s="11" t="s">
        <v>256</v>
      </c>
      <c r="C394" s="11" t="s">
        <v>1482</v>
      </c>
      <c r="D394" s="18" t="s">
        <v>1193</v>
      </c>
      <c r="E394" s="19" t="s">
        <v>257</v>
      </c>
      <c r="F394" s="12">
        <f>VLOOKUP(C394,'Región 5'!$B$6:$N$1720,13,FALSE)</f>
        <v>38634.136606714877</v>
      </c>
      <c r="G394" s="13">
        <v>0.19</v>
      </c>
      <c r="H394" s="27">
        <f t="shared" si="178"/>
        <v>7340.4859552758271</v>
      </c>
      <c r="I394" s="14">
        <f t="shared" si="179"/>
        <v>45975</v>
      </c>
      <c r="J394" s="28">
        <f>VLOOKUP(C394,'Región 5'!$B$6:$N$1720,7,FALSE)</f>
        <v>57552.982143426569</v>
      </c>
      <c r="K394" s="29">
        <v>0.19</v>
      </c>
      <c r="L394" s="28">
        <f t="shared" si="185"/>
        <v>10935</v>
      </c>
      <c r="M394" s="30">
        <f t="shared" si="186"/>
        <v>68488</v>
      </c>
      <c r="N394" s="28">
        <f>VLOOKUP(C394,'Región 5'!$B$6:$N$1720,11,FALSE)</f>
        <v>43916.790094743556</v>
      </c>
      <c r="O394" s="29">
        <v>0.19</v>
      </c>
      <c r="P394" s="28">
        <f t="shared" si="187"/>
        <v>8344</v>
      </c>
      <c r="Q394" s="30">
        <f t="shared" si="188"/>
        <v>52261</v>
      </c>
      <c r="R394" s="38">
        <f>VLOOKUP(C394,'Región 5'!$B$6:$N$1720,10,FALSE)</f>
        <v>34660.970140258993</v>
      </c>
      <c r="S394" s="13">
        <v>0.19</v>
      </c>
      <c r="T394" s="28">
        <f t="shared" si="189"/>
        <v>6586</v>
      </c>
      <c r="U394" s="30">
        <f t="shared" si="190"/>
        <v>41247</v>
      </c>
      <c r="V394" s="12">
        <f>VLOOKUP(C394,'Región 5'!$B$6:$N$1720,9,FALSE)</f>
        <v>63423.17741830962</v>
      </c>
      <c r="W394" s="13">
        <v>0.19</v>
      </c>
      <c r="X394" s="28">
        <f t="shared" si="191"/>
        <v>12050</v>
      </c>
      <c r="Y394" s="30">
        <f t="shared" si="184"/>
        <v>75473</v>
      </c>
      <c r="Z394" s="38">
        <f>VLOOKUP(C394,'Región 5'!$B$6:$N$1720,5,FALSE)</f>
        <v>29198.215509833215</v>
      </c>
      <c r="AA394" s="13">
        <v>0.19</v>
      </c>
      <c r="AB394" s="28">
        <v>4104</v>
      </c>
      <c r="AC394" s="30">
        <f t="shared" si="192"/>
        <v>33302</v>
      </c>
      <c r="AD394" s="54">
        <f t="shared" si="174"/>
        <v>44564.378652214473</v>
      </c>
      <c r="AE394" s="54">
        <f t="shared" si="175"/>
        <v>42939.051024042899</v>
      </c>
      <c r="AF394" s="54">
        <f t="shared" si="176"/>
        <v>41275.463350729216</v>
      </c>
      <c r="AG394" s="54">
        <f t="shared" si="180"/>
        <v>41408.969637334965</v>
      </c>
      <c r="AH394" s="55">
        <f t="shared" si="177"/>
        <v>13372.671558689579</v>
      </c>
      <c r="AI394" s="54">
        <f t="shared" si="181"/>
        <v>29198.215509833215</v>
      </c>
      <c r="AJ394" s="60">
        <v>0.19</v>
      </c>
      <c r="AK394" s="55">
        <f t="shared" si="182"/>
        <v>5548</v>
      </c>
      <c r="AL394" s="61">
        <f t="shared" si="183"/>
        <v>34746.215509833215</v>
      </c>
      <c r="AM394" s="62" t="s">
        <v>4668</v>
      </c>
    </row>
    <row r="395" spans="2:39" s="6" customFormat="1" ht="57.6">
      <c r="B395" s="11" t="s">
        <v>258</v>
      </c>
      <c r="C395" s="11" t="s">
        <v>1484</v>
      </c>
      <c r="D395" s="18" t="s">
        <v>1193</v>
      </c>
      <c r="E395" s="19" t="s">
        <v>259</v>
      </c>
      <c r="F395" s="12">
        <f>VLOOKUP(C395,'Región 5'!$B$6:$N$1720,13,FALSE)</f>
        <v>50267.463986431998</v>
      </c>
      <c r="G395" s="13">
        <v>0.19</v>
      </c>
      <c r="H395" s="27">
        <f t="shared" si="178"/>
        <v>9550.8181574220798</v>
      </c>
      <c r="I395" s="14">
        <f t="shared" si="179"/>
        <v>59818</v>
      </c>
      <c r="J395" s="28">
        <f>VLOOKUP(C395,'Región 5'!$B$6:$N$1720,7,FALSE)</f>
        <v>65941.773211292166</v>
      </c>
      <c r="K395" s="29">
        <v>0.19</v>
      </c>
      <c r="L395" s="28">
        <f t="shared" si="185"/>
        <v>12529</v>
      </c>
      <c r="M395" s="30">
        <f t="shared" si="186"/>
        <v>78471</v>
      </c>
      <c r="N395" s="28">
        <f>VLOOKUP(C395,'Región 5'!$B$6:$N$1720,11,FALSE)</f>
        <v>39895.392975828996</v>
      </c>
      <c r="O395" s="29">
        <v>0.19</v>
      </c>
      <c r="P395" s="28">
        <f t="shared" si="187"/>
        <v>7580</v>
      </c>
      <c r="Q395" s="30">
        <f t="shared" si="188"/>
        <v>47475</v>
      </c>
      <c r="R395" s="38">
        <f>VLOOKUP(C395,'Región 5'!$B$6:$N$1720,10,FALSE)</f>
        <v>34660.970140258993</v>
      </c>
      <c r="S395" s="13">
        <v>0.19</v>
      </c>
      <c r="T395" s="28">
        <f t="shared" si="189"/>
        <v>6586</v>
      </c>
      <c r="U395" s="30">
        <f t="shared" si="190"/>
        <v>41247</v>
      </c>
      <c r="V395" s="12">
        <f>VLOOKUP(C395,'Región 5'!$B$6:$N$1720,9,FALSE)</f>
        <v>64504.254306121722</v>
      </c>
      <c r="W395" s="13">
        <v>0.19</v>
      </c>
      <c r="X395" s="28">
        <f t="shared" si="191"/>
        <v>12256</v>
      </c>
      <c r="Y395" s="30">
        <f t="shared" si="184"/>
        <v>76760</v>
      </c>
      <c r="Z395" s="38">
        <f>VLOOKUP(C395,'Región 5'!$B$6:$N$1720,5,FALSE)</f>
        <v>29198.215509833215</v>
      </c>
      <c r="AA395" s="13">
        <v>0.19</v>
      </c>
      <c r="AB395" s="28">
        <v>14221.5</v>
      </c>
      <c r="AC395" s="30">
        <f t="shared" si="192"/>
        <v>43420</v>
      </c>
      <c r="AD395" s="54">
        <f t="shared" si="174"/>
        <v>47411.345021627843</v>
      </c>
      <c r="AE395" s="54">
        <f t="shared" si="175"/>
        <v>45292.464698934236</v>
      </c>
      <c r="AF395" s="54">
        <f t="shared" si="176"/>
        <v>45081.428481130497</v>
      </c>
      <c r="AG395" s="54">
        <f t="shared" si="180"/>
        <v>43250.58572269202</v>
      </c>
      <c r="AH395" s="55">
        <f t="shared" si="177"/>
        <v>15456.270013330863</v>
      </c>
      <c r="AI395" s="54">
        <f t="shared" si="181"/>
        <v>29198.215509833215</v>
      </c>
      <c r="AJ395" s="60">
        <v>0.19</v>
      </c>
      <c r="AK395" s="55">
        <f t="shared" si="182"/>
        <v>5548</v>
      </c>
      <c r="AL395" s="61">
        <f t="shared" si="183"/>
        <v>34746.215509833215</v>
      </c>
      <c r="AM395" s="62" t="s">
        <v>4668</v>
      </c>
    </row>
    <row r="396" spans="2:39" s="6" customFormat="1" ht="57.6">
      <c r="B396" s="11" t="s">
        <v>260</v>
      </c>
      <c r="C396" s="11" t="s">
        <v>1486</v>
      </c>
      <c r="D396" s="18" t="s">
        <v>1193</v>
      </c>
      <c r="E396" s="19" t="s">
        <v>261</v>
      </c>
      <c r="F396" s="12">
        <f>VLOOKUP(C396,'Región 5'!$B$6:$N$1720,13,FALSE)</f>
        <v>31524.880985776643</v>
      </c>
      <c r="G396" s="13">
        <v>0.19</v>
      </c>
      <c r="H396" s="27">
        <f t="shared" si="178"/>
        <v>5989.727387297562</v>
      </c>
      <c r="I396" s="14">
        <f t="shared" si="179"/>
        <v>37515</v>
      </c>
      <c r="J396" s="28">
        <f>VLOOKUP(C396,'Región 5'!$B$6:$N$1720,7,FALSE)</f>
        <v>46961.562199064574</v>
      </c>
      <c r="K396" s="29">
        <v>0.19</v>
      </c>
      <c r="L396" s="28">
        <f t="shared" si="185"/>
        <v>8923</v>
      </c>
      <c r="M396" s="30">
        <f t="shared" si="186"/>
        <v>55885</v>
      </c>
      <c r="N396" s="28">
        <f>VLOOKUP(C396,'Región 5'!$B$6:$N$1720,11,FALSE)</f>
        <v>30741.491936637442</v>
      </c>
      <c r="O396" s="29">
        <v>0.19</v>
      </c>
      <c r="P396" s="28">
        <f t="shared" si="187"/>
        <v>5841</v>
      </c>
      <c r="Q396" s="30">
        <f t="shared" si="188"/>
        <v>36582</v>
      </c>
      <c r="R396" s="38">
        <f>VLOOKUP(C396,'Región 5'!$B$6:$N$1720,10,FALSE)</f>
        <v>13331.793177155821</v>
      </c>
      <c r="S396" s="13">
        <v>0.19</v>
      </c>
      <c r="T396" s="28">
        <f t="shared" si="189"/>
        <v>2533</v>
      </c>
      <c r="U396" s="30">
        <f t="shared" si="190"/>
        <v>15865</v>
      </c>
      <c r="V396" s="12">
        <f>VLOOKUP(C396,'Región 5'!$B$6:$N$1720,9,FALSE)</f>
        <v>39549.396145792503</v>
      </c>
      <c r="W396" s="13">
        <v>0.19</v>
      </c>
      <c r="X396" s="28">
        <f t="shared" si="191"/>
        <v>7514</v>
      </c>
      <c r="Y396" s="30">
        <f t="shared" si="184"/>
        <v>47063</v>
      </c>
      <c r="Z396" s="38">
        <f>VLOOKUP(C396,'Región 5'!$B$6:$N$1720,5,FALSE)</f>
        <v>8454.0734886272003</v>
      </c>
      <c r="AA396" s="13">
        <v>0.19</v>
      </c>
      <c r="AB396" s="28">
        <v>8550</v>
      </c>
      <c r="AC396" s="30">
        <f t="shared" si="192"/>
        <v>17004</v>
      </c>
      <c r="AD396" s="54">
        <f t="shared" si="174"/>
        <v>28427.199655509026</v>
      </c>
      <c r="AE396" s="54">
        <f t="shared" si="175"/>
        <v>24240.183092878451</v>
      </c>
      <c r="AF396" s="54">
        <f t="shared" si="176"/>
        <v>31133.186461207042</v>
      </c>
      <c r="AG396" s="54">
        <f t="shared" si="180"/>
        <v>19728.795747547832</v>
      </c>
      <c r="AH396" s="55">
        <f t="shared" si="177"/>
        <v>14892.78008751688</v>
      </c>
      <c r="AI396" s="54">
        <f t="shared" si="181"/>
        <v>8454.0734886272003</v>
      </c>
      <c r="AJ396" s="60">
        <v>0.19</v>
      </c>
      <c r="AK396" s="55">
        <f t="shared" si="182"/>
        <v>1606</v>
      </c>
      <c r="AL396" s="61">
        <f t="shared" si="183"/>
        <v>10060.0734886272</v>
      </c>
      <c r="AM396" s="62" t="s">
        <v>4668</v>
      </c>
    </row>
    <row r="397" spans="2:39" s="6" customFormat="1" ht="57.6">
      <c r="B397" s="11" t="s">
        <v>262</v>
      </c>
      <c r="C397" s="11" t="s">
        <v>1488</v>
      </c>
      <c r="D397" s="18" t="s">
        <v>1193</v>
      </c>
      <c r="E397" s="19" t="s">
        <v>263</v>
      </c>
      <c r="F397" s="12">
        <f>VLOOKUP(C397,'Región 5'!$B$6:$N$1720,13,FALSE)</f>
        <v>35503.191706988538</v>
      </c>
      <c r="G397" s="13">
        <v>0.19</v>
      </c>
      <c r="H397" s="27">
        <f t="shared" si="178"/>
        <v>6745.6064243278224</v>
      </c>
      <c r="I397" s="14">
        <f t="shared" si="179"/>
        <v>42249</v>
      </c>
      <c r="J397" s="28">
        <f>VLOOKUP(C397,'Región 5'!$B$6:$N$1720,7,FALSE)</f>
        <v>55413.024390861319</v>
      </c>
      <c r="K397" s="29">
        <v>0.19</v>
      </c>
      <c r="L397" s="28">
        <f t="shared" si="185"/>
        <v>10528</v>
      </c>
      <c r="M397" s="30">
        <f t="shared" si="186"/>
        <v>65941</v>
      </c>
      <c r="N397" s="28">
        <f>VLOOKUP(C397,'Región 5'!$B$6:$N$1720,11,FALSE)</f>
        <v>33911.606288820738</v>
      </c>
      <c r="O397" s="29">
        <v>0.19</v>
      </c>
      <c r="P397" s="28">
        <f t="shared" si="187"/>
        <v>6443</v>
      </c>
      <c r="Q397" s="30">
        <f t="shared" si="188"/>
        <v>40355</v>
      </c>
      <c r="R397" s="38">
        <f>VLOOKUP(C397,'Región 5'!$B$6:$N$1720,10,FALSE)</f>
        <v>36105.177229436442</v>
      </c>
      <c r="S397" s="13">
        <v>0.19</v>
      </c>
      <c r="T397" s="28">
        <f t="shared" si="189"/>
        <v>6860</v>
      </c>
      <c r="U397" s="30">
        <f t="shared" si="190"/>
        <v>42965</v>
      </c>
      <c r="V397" s="12">
        <f>VLOOKUP(C397,'Región 5'!$B$6:$N$1720,9,FALSE)</f>
        <v>46486.306175920123</v>
      </c>
      <c r="W397" s="13">
        <v>0.19</v>
      </c>
      <c r="X397" s="28">
        <f t="shared" si="191"/>
        <v>8832</v>
      </c>
      <c r="Y397" s="30">
        <f t="shared" si="184"/>
        <v>55318</v>
      </c>
      <c r="Z397" s="38">
        <f>VLOOKUP(C397,'Región 5'!$B$6:$N$1720,5,FALSE)</f>
        <v>13833.344959383041</v>
      </c>
      <c r="AA397" s="13">
        <v>0.19</v>
      </c>
      <c r="AB397" s="28">
        <v>3676.5</v>
      </c>
      <c r="AC397" s="30">
        <f t="shared" si="192"/>
        <v>17510</v>
      </c>
      <c r="AD397" s="54">
        <f t="shared" si="174"/>
        <v>36875.441791901707</v>
      </c>
      <c r="AE397" s="54">
        <f t="shared" si="175"/>
        <v>34015.345767191371</v>
      </c>
      <c r="AF397" s="54">
        <f t="shared" si="176"/>
        <v>35804.184468212494</v>
      </c>
      <c r="AG397" s="54">
        <f t="shared" si="180"/>
        <v>30426.136927207393</v>
      </c>
      <c r="AH397" s="55">
        <f t="shared" si="177"/>
        <v>13987.205639022146</v>
      </c>
      <c r="AI397" s="54">
        <f t="shared" si="181"/>
        <v>13833.344959383041</v>
      </c>
      <c r="AJ397" s="60">
        <v>0.19</v>
      </c>
      <c r="AK397" s="55">
        <f t="shared" si="182"/>
        <v>2628</v>
      </c>
      <c r="AL397" s="61">
        <f t="shared" si="183"/>
        <v>16461.344959383041</v>
      </c>
      <c r="AM397" s="62" t="s">
        <v>4668</v>
      </c>
    </row>
    <row r="398" spans="2:39" s="6" customFormat="1" ht="57.6">
      <c r="B398" s="11" t="s">
        <v>264</v>
      </c>
      <c r="C398" s="11" t="s">
        <v>1490</v>
      </c>
      <c r="D398" s="18" t="s">
        <v>1193</v>
      </c>
      <c r="E398" s="19" t="s">
        <v>265</v>
      </c>
      <c r="F398" s="12">
        <f>VLOOKUP(C398,'Región 5'!$B$6:$N$1720,13,FALSE)</f>
        <v>43438.269950561022</v>
      </c>
      <c r="G398" s="13">
        <v>0.19</v>
      </c>
      <c r="H398" s="27">
        <f t="shared" si="178"/>
        <v>8253.2712906065935</v>
      </c>
      <c r="I398" s="14">
        <f t="shared" si="179"/>
        <v>51692</v>
      </c>
      <c r="J398" s="28">
        <f>VLOOKUP(C398,'Región 5'!$B$6:$N$1720,7,FALSE)</f>
        <v>75871.229409131527</v>
      </c>
      <c r="K398" s="29">
        <v>0.19</v>
      </c>
      <c r="L398" s="28">
        <f t="shared" si="185"/>
        <v>14416</v>
      </c>
      <c r="M398" s="30">
        <f t="shared" si="186"/>
        <v>90287</v>
      </c>
      <c r="N398" s="28">
        <f>VLOOKUP(C398,'Región 5'!$B$6:$N$1720,11,FALSE)</f>
        <v>70742.642434100228</v>
      </c>
      <c r="O398" s="29">
        <v>0.19</v>
      </c>
      <c r="P398" s="28">
        <f t="shared" si="187"/>
        <v>13441</v>
      </c>
      <c r="Q398" s="30">
        <f t="shared" si="188"/>
        <v>84184</v>
      </c>
      <c r="R398" s="38">
        <f>VLOOKUP(C398,'Región 5'!$B$6:$N$1720,10,FALSE)</f>
        <v>36754.264018463844</v>
      </c>
      <c r="S398" s="13">
        <v>0.19</v>
      </c>
      <c r="T398" s="28">
        <f t="shared" si="189"/>
        <v>6983</v>
      </c>
      <c r="U398" s="30">
        <f t="shared" si="190"/>
        <v>43737</v>
      </c>
      <c r="V398" s="12">
        <f>VLOOKUP(C398,'Región 5'!$B$6:$N$1720,9,FALSE)</f>
        <v>89729.381688403955</v>
      </c>
      <c r="W398" s="13">
        <v>0.19</v>
      </c>
      <c r="X398" s="28">
        <f t="shared" si="191"/>
        <v>17049</v>
      </c>
      <c r="Y398" s="30">
        <f t="shared" si="184"/>
        <v>106778</v>
      </c>
      <c r="Z398" s="38">
        <f>VLOOKUP(C398,'Región 5'!$B$6:$N$1720,5,FALSE)</f>
        <v>33809.765712432636</v>
      </c>
      <c r="AA398" s="13">
        <v>0.19</v>
      </c>
      <c r="AB398" s="28">
        <v>9946.5</v>
      </c>
      <c r="AC398" s="30">
        <f t="shared" si="192"/>
        <v>43756</v>
      </c>
      <c r="AD398" s="54">
        <f t="shared" si="174"/>
        <v>58390.925535515533</v>
      </c>
      <c r="AE398" s="54">
        <f t="shared" si="175"/>
        <v>54427.607934647116</v>
      </c>
      <c r="AF398" s="54">
        <f t="shared" si="176"/>
        <v>57090.456192330625</v>
      </c>
      <c r="AG398" s="54">
        <f t="shared" si="180"/>
        <v>50732.771817434797</v>
      </c>
      <c r="AH398" s="55">
        <f t="shared" si="177"/>
        <v>23393.098199242151</v>
      </c>
      <c r="AI398" s="54">
        <f t="shared" si="181"/>
        <v>33809.765712432636</v>
      </c>
      <c r="AJ398" s="60">
        <v>0.19</v>
      </c>
      <c r="AK398" s="55">
        <f t="shared" si="182"/>
        <v>6424</v>
      </c>
      <c r="AL398" s="61">
        <f t="shared" si="183"/>
        <v>40233.765712432636</v>
      </c>
      <c r="AM398" s="62" t="s">
        <v>4668</v>
      </c>
    </row>
    <row r="399" spans="2:39" s="6" customFormat="1" ht="57.6">
      <c r="B399" s="11" t="s">
        <v>266</v>
      </c>
      <c r="C399" s="11" t="s">
        <v>1492</v>
      </c>
      <c r="D399" s="18" t="s">
        <v>1193</v>
      </c>
      <c r="E399" s="19" t="s">
        <v>267</v>
      </c>
      <c r="F399" s="12">
        <f>VLOOKUP(C399,'Región 5'!$B$6:$N$1720,13,FALSE)</f>
        <v>15726.535161469441</v>
      </c>
      <c r="G399" s="13">
        <v>0.19</v>
      </c>
      <c r="H399" s="27">
        <f t="shared" si="178"/>
        <v>2988.0416806791936</v>
      </c>
      <c r="I399" s="14">
        <f t="shared" si="179"/>
        <v>18715</v>
      </c>
      <c r="J399" s="28">
        <f>VLOOKUP(C399,'Región 5'!$B$6:$N$1720,7,FALSE)</f>
        <v>27707.165019638272</v>
      </c>
      <c r="K399" s="29">
        <v>0.19</v>
      </c>
      <c r="L399" s="28">
        <f t="shared" si="185"/>
        <v>5264</v>
      </c>
      <c r="M399" s="30">
        <f t="shared" si="186"/>
        <v>32971</v>
      </c>
      <c r="N399" s="28">
        <f>VLOOKUP(C399,'Región 5'!$B$6:$N$1720,11,FALSE)</f>
        <v>22077.209053157891</v>
      </c>
      <c r="O399" s="29">
        <v>0.19</v>
      </c>
      <c r="P399" s="28">
        <f t="shared" si="187"/>
        <v>4195</v>
      </c>
      <c r="Q399" s="30">
        <f t="shared" si="188"/>
        <v>26272</v>
      </c>
      <c r="R399" s="38">
        <f>VLOOKUP(C399,'Región 5'!$B$6:$N$1720,10,FALSE)</f>
        <v>11552.951663275437</v>
      </c>
      <c r="S399" s="13">
        <v>0.19</v>
      </c>
      <c r="T399" s="28">
        <f t="shared" si="189"/>
        <v>2195</v>
      </c>
      <c r="U399" s="30">
        <f t="shared" si="190"/>
        <v>13748</v>
      </c>
      <c r="V399" s="12">
        <f>VLOOKUP(C399,'Región 5'!$B$6:$N$1720,9,FALSE)</f>
        <v>35134.998853893114</v>
      </c>
      <c r="W399" s="13">
        <v>0.19</v>
      </c>
      <c r="X399" s="28">
        <f t="shared" si="191"/>
        <v>6676</v>
      </c>
      <c r="Y399" s="30">
        <f t="shared" si="184"/>
        <v>41811</v>
      </c>
      <c r="Z399" s="38">
        <f>VLOOKUP(C399,'Región 5'!$B$6:$N$1720,5,FALSE)</f>
        <v>10759.848589926913</v>
      </c>
      <c r="AA399" s="13">
        <v>0.19</v>
      </c>
      <c r="AB399" s="28">
        <v>6840</v>
      </c>
      <c r="AC399" s="30">
        <f t="shared" si="192"/>
        <v>17600</v>
      </c>
      <c r="AD399" s="54">
        <f t="shared" si="174"/>
        <v>20493.118056893512</v>
      </c>
      <c r="AE399" s="54">
        <f t="shared" si="175"/>
        <v>18645.243607201057</v>
      </c>
      <c r="AF399" s="54">
        <f t="shared" si="176"/>
        <v>18901.872107313666</v>
      </c>
      <c r="AG399" s="54">
        <f t="shared" si="180"/>
        <v>17000.449198581831</v>
      </c>
      <c r="AH399" s="55">
        <f t="shared" si="177"/>
        <v>9657.3279254645786</v>
      </c>
      <c r="AI399" s="54">
        <f t="shared" si="181"/>
        <v>10759.848589926913</v>
      </c>
      <c r="AJ399" s="60">
        <v>0.19</v>
      </c>
      <c r="AK399" s="55">
        <f t="shared" si="182"/>
        <v>2044</v>
      </c>
      <c r="AL399" s="61">
        <f t="shared" si="183"/>
        <v>12803.848589926913</v>
      </c>
      <c r="AM399" s="62" t="s">
        <v>4668</v>
      </c>
    </row>
    <row r="400" spans="2:39" s="6" customFormat="1" ht="57.6">
      <c r="B400" s="11" t="s">
        <v>268</v>
      </c>
      <c r="C400" s="11" t="s">
        <v>1494</v>
      </c>
      <c r="D400" s="18" t="s">
        <v>1193</v>
      </c>
      <c r="E400" s="19" t="s">
        <v>269</v>
      </c>
      <c r="F400" s="12">
        <f>VLOOKUP(C400,'Región 5'!$B$6:$N$1720,13,FALSE)</f>
        <v>31524.880985776643</v>
      </c>
      <c r="G400" s="13">
        <v>0.19</v>
      </c>
      <c r="H400" s="27">
        <f t="shared" si="178"/>
        <v>5989.727387297562</v>
      </c>
      <c r="I400" s="14">
        <f t="shared" si="179"/>
        <v>37515</v>
      </c>
      <c r="J400" s="28">
        <f>VLOOKUP(C400,'Región 5'!$B$6:$N$1720,7,FALSE)</f>
        <v>46748.741507381768</v>
      </c>
      <c r="K400" s="29">
        <v>0.19</v>
      </c>
      <c r="L400" s="28">
        <f t="shared" si="185"/>
        <v>8882</v>
      </c>
      <c r="M400" s="30">
        <f t="shared" si="186"/>
        <v>55631</v>
      </c>
      <c r="N400" s="28">
        <f>VLOOKUP(C400,'Región 5'!$B$6:$N$1720,11,FALSE)</f>
        <v>53888.027041870337</v>
      </c>
      <c r="O400" s="29">
        <v>0.19</v>
      </c>
      <c r="P400" s="28">
        <f t="shared" si="187"/>
        <v>10239</v>
      </c>
      <c r="Q400" s="30">
        <f t="shared" si="188"/>
        <v>64127</v>
      </c>
      <c r="R400" s="38">
        <f>VLOOKUP(C400,'Región 5'!$B$6:$N$1720,10,FALSE)</f>
        <v>34660.970140258993</v>
      </c>
      <c r="S400" s="13">
        <v>0.19</v>
      </c>
      <c r="T400" s="28">
        <f t="shared" si="189"/>
        <v>6586</v>
      </c>
      <c r="U400" s="30">
        <f t="shared" si="190"/>
        <v>41247</v>
      </c>
      <c r="V400" s="12">
        <f>VLOOKUP(C400,'Región 5'!$B$6:$N$1720,9,FALSE)</f>
        <v>64504.254306121722</v>
      </c>
      <c r="W400" s="13">
        <v>0.19</v>
      </c>
      <c r="X400" s="28">
        <f t="shared" si="191"/>
        <v>12256</v>
      </c>
      <c r="Y400" s="30">
        <f t="shared" si="184"/>
        <v>76760</v>
      </c>
      <c r="Z400" s="38">
        <f>VLOOKUP(C400,'Región 5'!$B$6:$N$1720,5,FALSE)</f>
        <v>29198.215509833215</v>
      </c>
      <c r="AA400" s="13">
        <v>0.19</v>
      </c>
      <c r="AB400" s="28">
        <v>7096.5</v>
      </c>
      <c r="AC400" s="30">
        <f t="shared" si="192"/>
        <v>36295</v>
      </c>
      <c r="AD400" s="54">
        <f t="shared" si="174"/>
        <v>43420.848248540446</v>
      </c>
      <c r="AE400" s="54">
        <f t="shared" si="175"/>
        <v>41602.252062202781</v>
      </c>
      <c r="AF400" s="54">
        <f t="shared" si="176"/>
        <v>40704.855823820384</v>
      </c>
      <c r="AG400" s="54">
        <f t="shared" si="180"/>
        <v>39927.773132468668</v>
      </c>
      <c r="AH400" s="55">
        <f t="shared" si="177"/>
        <v>14040.509250247822</v>
      </c>
      <c r="AI400" s="54">
        <f t="shared" si="181"/>
        <v>29198.215509833215</v>
      </c>
      <c r="AJ400" s="60">
        <v>0.19</v>
      </c>
      <c r="AK400" s="55">
        <f t="shared" si="182"/>
        <v>5548</v>
      </c>
      <c r="AL400" s="61">
        <f t="shared" si="183"/>
        <v>34746.215509833215</v>
      </c>
      <c r="AM400" s="62" t="s">
        <v>4668</v>
      </c>
    </row>
    <row r="401" spans="2:39" s="6" customFormat="1" ht="57.6">
      <c r="B401" s="11" t="s">
        <v>270</v>
      </c>
      <c r="C401" s="11" t="s">
        <v>1496</v>
      </c>
      <c r="D401" s="18" t="s">
        <v>1193</v>
      </c>
      <c r="E401" s="19" t="s">
        <v>271</v>
      </c>
      <c r="F401" s="12">
        <f>VLOOKUP(C401,'Región 5'!$B$6:$N$1720,13,FALSE)</f>
        <v>43438.269950561022</v>
      </c>
      <c r="G401" s="13">
        <v>0.19</v>
      </c>
      <c r="H401" s="27">
        <f t="shared" si="178"/>
        <v>8253.2712906065935</v>
      </c>
      <c r="I401" s="14">
        <f t="shared" si="179"/>
        <v>51692</v>
      </c>
      <c r="J401" s="28">
        <f>VLOOKUP(C401,'Región 5'!$B$6:$N$1720,7,FALSE)</f>
        <v>75871.229409131527</v>
      </c>
      <c r="K401" s="29">
        <v>0.19</v>
      </c>
      <c r="L401" s="28">
        <f t="shared" si="185"/>
        <v>14416</v>
      </c>
      <c r="M401" s="30">
        <f t="shared" si="186"/>
        <v>90287</v>
      </c>
      <c r="N401" s="28">
        <f>VLOOKUP(C401,'Región 5'!$B$6:$N$1720,11,FALSE)</f>
        <v>59584.571077527544</v>
      </c>
      <c r="O401" s="29">
        <v>0.19</v>
      </c>
      <c r="P401" s="28">
        <f t="shared" si="187"/>
        <v>11321</v>
      </c>
      <c r="Q401" s="30">
        <f t="shared" si="188"/>
        <v>70906</v>
      </c>
      <c r="R401" s="38">
        <f>VLOOKUP(C401,'Región 5'!$B$6:$N$1720,10,FALSE)</f>
        <v>74058.907805763563</v>
      </c>
      <c r="S401" s="13">
        <v>0.19</v>
      </c>
      <c r="T401" s="28">
        <f t="shared" si="189"/>
        <v>14071</v>
      </c>
      <c r="U401" s="30">
        <f t="shared" si="190"/>
        <v>88130</v>
      </c>
      <c r="V401" s="12">
        <f>VLOOKUP(C401,'Región 5'!$B$6:$N$1720,9,FALSE)</f>
        <v>89729.381688403955</v>
      </c>
      <c r="W401" s="13">
        <v>0.19</v>
      </c>
      <c r="X401" s="28">
        <f t="shared" si="191"/>
        <v>17049</v>
      </c>
      <c r="Y401" s="30">
        <f t="shared" si="184"/>
        <v>106778</v>
      </c>
      <c r="Z401" s="38">
        <f>VLOOKUP(C401,'Región 5'!$B$6:$N$1720,5,FALSE)</f>
        <v>29198.215509833215</v>
      </c>
      <c r="AA401" s="13">
        <v>0.19</v>
      </c>
      <c r="AB401" s="28">
        <v>9946.5</v>
      </c>
      <c r="AC401" s="30">
        <f t="shared" si="192"/>
        <v>39145</v>
      </c>
      <c r="AD401" s="54">
        <f t="shared" si="174"/>
        <v>61980.095906870127</v>
      </c>
      <c r="AE401" s="54">
        <f t="shared" si="175"/>
        <v>58008.543042419871</v>
      </c>
      <c r="AF401" s="54">
        <f t="shared" si="176"/>
        <v>66821.73944164555</v>
      </c>
      <c r="AG401" s="54">
        <f t="shared" si="180"/>
        <v>53628.732787091329</v>
      </c>
      <c r="AH401" s="55">
        <f t="shared" si="177"/>
        <v>22508.103783390685</v>
      </c>
      <c r="AI401" s="54">
        <f t="shared" si="181"/>
        <v>29198.215509833215</v>
      </c>
      <c r="AJ401" s="60">
        <v>0.19</v>
      </c>
      <c r="AK401" s="55">
        <f t="shared" si="182"/>
        <v>5548</v>
      </c>
      <c r="AL401" s="61">
        <f t="shared" si="183"/>
        <v>34746.215509833215</v>
      </c>
      <c r="AM401" s="62" t="s">
        <v>4668</v>
      </c>
    </row>
    <row r="402" spans="2:39" s="6" customFormat="1" ht="57.6">
      <c r="B402" s="11" t="s">
        <v>272</v>
      </c>
      <c r="C402" s="11" t="s">
        <v>1498</v>
      </c>
      <c r="D402" s="18" t="s">
        <v>1193</v>
      </c>
      <c r="E402" s="19" t="s">
        <v>273</v>
      </c>
      <c r="F402" s="12">
        <f>VLOOKUP(C402,'Región 5'!$B$6:$N$1720,13,FALSE)</f>
        <v>11489.706054041599</v>
      </c>
      <c r="G402" s="13">
        <v>0.19</v>
      </c>
      <c r="H402" s="27">
        <f t="shared" si="178"/>
        <v>2183.0441502679037</v>
      </c>
      <c r="I402" s="14">
        <f t="shared" si="179"/>
        <v>13673</v>
      </c>
      <c r="J402" s="28">
        <f>VLOOKUP(C402,'Región 5'!$B$6:$N$1720,7,FALSE)</f>
        <v>17690.230377978369</v>
      </c>
      <c r="K402" s="29">
        <v>0.19</v>
      </c>
      <c r="L402" s="28">
        <f t="shared" si="185"/>
        <v>3361</v>
      </c>
      <c r="M402" s="30">
        <f t="shared" si="186"/>
        <v>21051</v>
      </c>
      <c r="N402" s="28">
        <f>VLOOKUP(C402,'Región 5'!$B$6:$N$1720,11,FALSE)</f>
        <v>12107.277754446335</v>
      </c>
      <c r="O402" s="29">
        <v>0.19</v>
      </c>
      <c r="P402" s="28">
        <f t="shared" si="187"/>
        <v>2300</v>
      </c>
      <c r="Q402" s="30">
        <f t="shared" si="188"/>
        <v>14407</v>
      </c>
      <c r="R402" s="38">
        <f>VLOOKUP(C402,'Región 5'!$B$6:$N$1720,10,FALSE)</f>
        <v>11552.951663275437</v>
      </c>
      <c r="S402" s="13">
        <v>0.19</v>
      </c>
      <c r="T402" s="28">
        <f t="shared" si="189"/>
        <v>2195</v>
      </c>
      <c r="U402" s="30">
        <f t="shared" si="190"/>
        <v>13748</v>
      </c>
      <c r="V402" s="12">
        <f>VLOOKUP(C402,'Región 5'!$B$6:$N$1720,9,FALSE)</f>
        <v>8466.6338263817324</v>
      </c>
      <c r="W402" s="13">
        <v>0.19</v>
      </c>
      <c r="X402" s="28">
        <f t="shared" si="191"/>
        <v>1609</v>
      </c>
      <c r="Y402" s="30">
        <f t="shared" si="184"/>
        <v>10076</v>
      </c>
      <c r="Z402" s="38">
        <f>VLOOKUP(C402,'Región 5'!$B$6:$N$1720,5,FALSE)</f>
        <v>6148.2983873274889</v>
      </c>
      <c r="AA402" s="13">
        <v>0.19</v>
      </c>
      <c r="AB402" s="28">
        <v>5130</v>
      </c>
      <c r="AC402" s="30">
        <f t="shared" si="192"/>
        <v>11278</v>
      </c>
      <c r="AD402" s="54">
        <f t="shared" si="174"/>
        <v>11242.516343908494</v>
      </c>
      <c r="AE402" s="54">
        <f t="shared" si="175"/>
        <v>10675.165017270359</v>
      </c>
      <c r="AF402" s="54">
        <f t="shared" si="176"/>
        <v>11521.328858658519</v>
      </c>
      <c r="AG402" s="54">
        <f t="shared" si="180"/>
        <v>10109.978993036899</v>
      </c>
      <c r="AH402" s="55">
        <f t="shared" si="177"/>
        <v>3902.1758479818996</v>
      </c>
      <c r="AI402" s="54">
        <f t="shared" si="181"/>
        <v>6148.2983873274889</v>
      </c>
      <c r="AJ402" s="60">
        <v>0.19</v>
      </c>
      <c r="AK402" s="55">
        <f t="shared" si="182"/>
        <v>1168</v>
      </c>
      <c r="AL402" s="61">
        <f t="shared" si="183"/>
        <v>7316.2983873274889</v>
      </c>
      <c r="AM402" s="62" t="s">
        <v>4668</v>
      </c>
    </row>
    <row r="403" spans="2:39" s="6" customFormat="1" ht="57.6">
      <c r="B403" s="11" t="s">
        <v>274</v>
      </c>
      <c r="C403" s="11" t="s">
        <v>1500</v>
      </c>
      <c r="D403" s="18" t="s">
        <v>1193</v>
      </c>
      <c r="E403" s="19" t="s">
        <v>275</v>
      </c>
      <c r="F403" s="12">
        <f>VLOOKUP(C403,'Región 5'!$B$6:$N$1720,13,FALSE)</f>
        <v>21399.577525652479</v>
      </c>
      <c r="G403" s="13">
        <v>0.19</v>
      </c>
      <c r="H403" s="27">
        <f t="shared" si="178"/>
        <v>4065.9197298739709</v>
      </c>
      <c r="I403" s="14">
        <f t="shared" si="179"/>
        <v>25465</v>
      </c>
      <c r="J403" s="28">
        <f>VLOOKUP(C403,'Región 5'!$B$6:$N$1720,7,FALSE)</f>
        <v>16794.555565129216</v>
      </c>
      <c r="K403" s="29">
        <v>0.19</v>
      </c>
      <c r="L403" s="28">
        <f t="shared" si="185"/>
        <v>3191</v>
      </c>
      <c r="M403" s="30">
        <f t="shared" si="186"/>
        <v>19986</v>
      </c>
      <c r="N403" s="28">
        <f>VLOOKUP(C403,'Región 5'!$B$6:$N$1720,11,FALSE)</f>
        <v>22077.209053157891</v>
      </c>
      <c r="O403" s="29">
        <v>0.19</v>
      </c>
      <c r="P403" s="28">
        <f t="shared" si="187"/>
        <v>4195</v>
      </c>
      <c r="Q403" s="30">
        <f t="shared" si="188"/>
        <v>26272</v>
      </c>
      <c r="R403" s="38">
        <f>VLOOKUP(C403,'Región 5'!$B$6:$N$1720,10,FALSE)</f>
        <v>17773.609085775086</v>
      </c>
      <c r="S403" s="13">
        <v>0.19</v>
      </c>
      <c r="T403" s="28">
        <f t="shared" si="189"/>
        <v>3377</v>
      </c>
      <c r="U403" s="30">
        <f t="shared" si="190"/>
        <v>21151</v>
      </c>
      <c r="V403" s="12">
        <f>VLOOKUP(C403,'Región 5'!$B$6:$N$1720,9,FALSE)</f>
        <v>28648.537527020544</v>
      </c>
      <c r="W403" s="13">
        <v>0.19</v>
      </c>
      <c r="X403" s="28">
        <f t="shared" si="191"/>
        <v>5443</v>
      </c>
      <c r="Y403" s="30">
        <f t="shared" si="184"/>
        <v>34092</v>
      </c>
      <c r="Z403" s="38">
        <f>VLOOKUP(C403,'Región 5'!$B$6:$N$1720,5,FALSE)</f>
        <v>18442.283865152</v>
      </c>
      <c r="AA403" s="13">
        <v>0.19</v>
      </c>
      <c r="AB403" s="28">
        <v>2821.5</v>
      </c>
      <c r="AC403" s="30">
        <f t="shared" si="192"/>
        <v>21264</v>
      </c>
      <c r="AD403" s="54">
        <f t="shared" si="174"/>
        <v>20855.962103647867</v>
      </c>
      <c r="AE403" s="54">
        <f t="shared" si="175"/>
        <v>20513.280157315974</v>
      </c>
      <c r="AF403" s="54">
        <f t="shared" si="176"/>
        <v>19920.93069540224</v>
      </c>
      <c r="AG403" s="54">
        <f t="shared" si="180"/>
        <v>20204.687703774431</v>
      </c>
      <c r="AH403" s="55">
        <f t="shared" si="177"/>
        <v>4343.5690256879907</v>
      </c>
      <c r="AI403" s="54">
        <f t="shared" si="181"/>
        <v>16794.555565129216</v>
      </c>
      <c r="AJ403" s="60">
        <v>0.19</v>
      </c>
      <c r="AK403" s="55">
        <f t="shared" si="182"/>
        <v>3191</v>
      </c>
      <c r="AL403" s="61">
        <f t="shared" si="183"/>
        <v>19985.555565129216</v>
      </c>
      <c r="AM403" s="62" t="s">
        <v>4668</v>
      </c>
    </row>
    <row r="404" spans="2:39" s="6" customFormat="1" ht="57.6">
      <c r="B404" s="11" t="s">
        <v>276</v>
      </c>
      <c r="C404" s="11" t="s">
        <v>1502</v>
      </c>
      <c r="D404" s="18" t="s">
        <v>1193</v>
      </c>
      <c r="E404" s="19" t="s">
        <v>277</v>
      </c>
      <c r="F404" s="12">
        <f>VLOOKUP(C404,'Región 5'!$B$6:$N$1720,13,FALSE)</f>
        <v>30016.857066183682</v>
      </c>
      <c r="G404" s="13">
        <v>0.19</v>
      </c>
      <c r="H404" s="27">
        <f t="shared" si="178"/>
        <v>5703.2028425748995</v>
      </c>
      <c r="I404" s="14">
        <f t="shared" si="179"/>
        <v>35720</v>
      </c>
      <c r="J404" s="28">
        <f>VLOOKUP(C404,'Región 5'!$B$6:$N$1720,7,FALSE)</f>
        <v>12087.693028217856</v>
      </c>
      <c r="K404" s="29">
        <v>0.19</v>
      </c>
      <c r="L404" s="28">
        <f t="shared" si="185"/>
        <v>2297</v>
      </c>
      <c r="M404" s="30">
        <f t="shared" si="186"/>
        <v>14385</v>
      </c>
      <c r="N404" s="28">
        <f>VLOOKUP(C404,'Región 5'!$B$6:$N$1720,11,FALSE)</f>
        <v>16616.987380657665</v>
      </c>
      <c r="O404" s="29">
        <v>0.19</v>
      </c>
      <c r="P404" s="28">
        <f t="shared" si="187"/>
        <v>3157</v>
      </c>
      <c r="Q404" s="30">
        <f t="shared" si="188"/>
        <v>19774</v>
      </c>
      <c r="R404" s="38">
        <f>VLOOKUP(C404,'Región 5'!$B$6:$N$1720,10,FALSE)</f>
        <v>8887.8621181038798</v>
      </c>
      <c r="S404" s="13">
        <v>0.19</v>
      </c>
      <c r="T404" s="28">
        <f t="shared" si="189"/>
        <v>1689</v>
      </c>
      <c r="U404" s="30">
        <f t="shared" si="190"/>
        <v>10577</v>
      </c>
      <c r="V404" s="12">
        <f>VLOOKUP(C404,'Región 5'!$B$6:$N$1720,9,FALSE)</f>
        <v>16035.973835879422</v>
      </c>
      <c r="W404" s="13">
        <v>0.19</v>
      </c>
      <c r="X404" s="28">
        <f t="shared" si="191"/>
        <v>3047</v>
      </c>
      <c r="Y404" s="30">
        <f t="shared" si="184"/>
        <v>19083</v>
      </c>
      <c r="Z404" s="38">
        <f>VLOOKUP(C404,'Región 5'!$B$6:$N$1720,5,FALSE)</f>
        <v>7686.3522204707842</v>
      </c>
      <c r="AA404" s="13">
        <v>0.19</v>
      </c>
      <c r="AB404" s="28">
        <v>3961.5</v>
      </c>
      <c r="AC404" s="30">
        <f t="shared" si="192"/>
        <v>11648</v>
      </c>
      <c r="AD404" s="54">
        <f t="shared" si="174"/>
        <v>15221.954274918882</v>
      </c>
      <c r="AE404" s="54">
        <f t="shared" si="175"/>
        <v>13697.636695210793</v>
      </c>
      <c r="AF404" s="54">
        <f t="shared" si="176"/>
        <v>14061.833432048639</v>
      </c>
      <c r="AG404" s="54">
        <f t="shared" si="180"/>
        <v>12468.924315082219</v>
      </c>
      <c r="AH404" s="55">
        <f t="shared" si="177"/>
        <v>8102.1911746305805</v>
      </c>
      <c r="AI404" s="54">
        <f t="shared" si="181"/>
        <v>7686.3522204707842</v>
      </c>
      <c r="AJ404" s="60">
        <v>0.19</v>
      </c>
      <c r="AK404" s="55">
        <f t="shared" si="182"/>
        <v>1460</v>
      </c>
      <c r="AL404" s="61">
        <f t="shared" si="183"/>
        <v>9146.3522204707842</v>
      </c>
      <c r="AM404" s="62" t="s">
        <v>4668</v>
      </c>
    </row>
    <row r="405" spans="2:39" s="6" customFormat="1" ht="57.6">
      <c r="B405" s="11" t="s">
        <v>278</v>
      </c>
      <c r="C405" s="11" t="s">
        <v>1504</v>
      </c>
      <c r="D405" s="18" t="s">
        <v>1193</v>
      </c>
      <c r="E405" s="19" t="s">
        <v>279</v>
      </c>
      <c r="F405" s="12">
        <f>VLOOKUP(C405,'Región 5'!$B$6:$N$1720,13,FALSE)</f>
        <v>14807.358677146112</v>
      </c>
      <c r="G405" s="13">
        <v>0.19</v>
      </c>
      <c r="H405" s="27">
        <f t="shared" si="178"/>
        <v>2813.3981486577613</v>
      </c>
      <c r="I405" s="14">
        <f t="shared" si="179"/>
        <v>17621</v>
      </c>
      <c r="J405" s="28">
        <f>VLOOKUP(C405,'Región 5'!$B$6:$N$1720,7,FALSE)</f>
        <v>16046.419023201281</v>
      </c>
      <c r="K405" s="29">
        <v>0.19</v>
      </c>
      <c r="L405" s="28">
        <f t="shared" si="185"/>
        <v>3049</v>
      </c>
      <c r="M405" s="30">
        <f t="shared" si="186"/>
        <v>19095</v>
      </c>
      <c r="N405" s="28">
        <f>VLOOKUP(C405,'Región 5'!$B$6:$N$1720,11,FALSE)</f>
        <v>10398.183978907649</v>
      </c>
      <c r="O405" s="29">
        <v>0.19</v>
      </c>
      <c r="P405" s="28">
        <f t="shared" si="187"/>
        <v>1976</v>
      </c>
      <c r="Q405" s="30">
        <f t="shared" si="188"/>
        <v>12374</v>
      </c>
      <c r="R405" s="38">
        <f>VLOOKUP(C405,'Región 5'!$B$6:$N$1720,10,FALSE)</f>
        <v>9776.2252998277345</v>
      </c>
      <c r="S405" s="13">
        <v>0.19</v>
      </c>
      <c r="T405" s="28">
        <f t="shared" si="189"/>
        <v>1857</v>
      </c>
      <c r="U405" s="30">
        <f t="shared" si="190"/>
        <v>11633</v>
      </c>
      <c r="V405" s="12">
        <f>VLOOKUP(C405,'Región 5'!$B$6:$N$1720,9,FALSE)</f>
        <v>18576.50452223785</v>
      </c>
      <c r="W405" s="13">
        <v>0.19</v>
      </c>
      <c r="X405" s="28">
        <f t="shared" si="191"/>
        <v>3530</v>
      </c>
      <c r="Y405" s="30">
        <f t="shared" si="184"/>
        <v>22107</v>
      </c>
      <c r="Z405" s="38">
        <f>VLOOKUP(C405,'Región 5'!$B$6:$N$1720,5,FALSE)</f>
        <v>10759.848589926913</v>
      </c>
      <c r="AA405" s="13">
        <v>0.19</v>
      </c>
      <c r="AB405" s="28">
        <v>8521.5</v>
      </c>
      <c r="AC405" s="30">
        <f t="shared" si="192"/>
        <v>19281</v>
      </c>
      <c r="AD405" s="54">
        <f t="shared" si="174"/>
        <v>13394.090015207921</v>
      </c>
      <c r="AE405" s="54">
        <f t="shared" si="175"/>
        <v>13000.471303243869</v>
      </c>
      <c r="AF405" s="54">
        <f t="shared" si="176"/>
        <v>12783.603633536513</v>
      </c>
      <c r="AG405" s="54">
        <f t="shared" si="180"/>
        <v>12629.389455924229</v>
      </c>
      <c r="AH405" s="55">
        <f t="shared" si="177"/>
        <v>3602.5886127598328</v>
      </c>
      <c r="AI405" s="54">
        <f t="shared" si="181"/>
        <v>9776.2252998277345</v>
      </c>
      <c r="AJ405" s="60">
        <v>0.19</v>
      </c>
      <c r="AK405" s="55">
        <f t="shared" si="182"/>
        <v>1857</v>
      </c>
      <c r="AL405" s="61">
        <f t="shared" si="183"/>
        <v>11633.225299827734</v>
      </c>
      <c r="AM405" s="62" t="s">
        <v>4668</v>
      </c>
    </row>
    <row r="406" spans="2:39" s="6" customFormat="1" ht="57.6">
      <c r="B406" s="11" t="s">
        <v>280</v>
      </c>
      <c r="C406" s="11" t="s">
        <v>1506</v>
      </c>
      <c r="D406" s="18" t="s">
        <v>1193</v>
      </c>
      <c r="E406" s="19" t="s">
        <v>281</v>
      </c>
      <c r="F406" s="12">
        <f>VLOOKUP(C406,'Región 5'!$B$6:$N$1720,13,FALSE)</f>
        <v>22835.790782407676</v>
      </c>
      <c r="G406" s="13">
        <v>0.19</v>
      </c>
      <c r="H406" s="27">
        <f t="shared" si="178"/>
        <v>4338.8002486574587</v>
      </c>
      <c r="I406" s="14">
        <f t="shared" si="179"/>
        <v>27175</v>
      </c>
      <c r="J406" s="28">
        <f>VLOOKUP(C406,'Región 5'!$B$6:$N$1720,7,FALSE)</f>
        <v>16046.419023201281</v>
      </c>
      <c r="K406" s="29">
        <v>0.19</v>
      </c>
      <c r="L406" s="28">
        <f t="shared" si="185"/>
        <v>3049</v>
      </c>
      <c r="M406" s="30">
        <f t="shared" si="186"/>
        <v>19095</v>
      </c>
      <c r="N406" s="28">
        <f>VLOOKUP(C406,'Región 5'!$B$6:$N$1720,11,FALSE)</f>
        <v>12107.277754446335</v>
      </c>
      <c r="O406" s="29">
        <v>0.19</v>
      </c>
      <c r="P406" s="28">
        <f t="shared" si="187"/>
        <v>2300</v>
      </c>
      <c r="Q406" s="30">
        <f t="shared" si="188"/>
        <v>14407</v>
      </c>
      <c r="R406" s="38">
        <f>VLOOKUP(C406,'Región 5'!$B$6:$N$1720,10,FALSE)</f>
        <v>8887.8621181038798</v>
      </c>
      <c r="S406" s="13">
        <v>0.19</v>
      </c>
      <c r="T406" s="28">
        <f t="shared" si="189"/>
        <v>1689</v>
      </c>
      <c r="U406" s="30">
        <f t="shared" si="190"/>
        <v>10577</v>
      </c>
      <c r="V406" s="12">
        <f>VLOOKUP(C406,'Región 5'!$B$6:$N$1720,9,FALSE)</f>
        <v>28648.537527020544</v>
      </c>
      <c r="W406" s="13">
        <v>0.19</v>
      </c>
      <c r="X406" s="28">
        <f t="shared" si="191"/>
        <v>5443</v>
      </c>
      <c r="Y406" s="30">
        <f t="shared" si="184"/>
        <v>34092</v>
      </c>
      <c r="Z406" s="38">
        <f>VLOOKUP(C406,'Región 5'!$B$6:$N$1720,5,FALSE)</f>
        <v>11527.569858083329</v>
      </c>
      <c r="AA406" s="13">
        <v>0.19</v>
      </c>
      <c r="AB406" s="28">
        <v>3391.5</v>
      </c>
      <c r="AC406" s="30">
        <f t="shared" si="192"/>
        <v>14919</v>
      </c>
      <c r="AD406" s="54">
        <f t="shared" si="174"/>
        <v>16675.576177210507</v>
      </c>
      <c r="AE406" s="54">
        <f t="shared" si="175"/>
        <v>15338.387417372802</v>
      </c>
      <c r="AF406" s="54">
        <f t="shared" si="176"/>
        <v>14076.848388823808</v>
      </c>
      <c r="AG406" s="54">
        <f t="shared" si="180"/>
        <v>14188.677162384887</v>
      </c>
      <c r="AH406" s="55">
        <f t="shared" si="177"/>
        <v>7612.0390960396435</v>
      </c>
      <c r="AI406" s="54">
        <f t="shared" si="181"/>
        <v>8887.8621181038798</v>
      </c>
      <c r="AJ406" s="60">
        <v>0.19</v>
      </c>
      <c r="AK406" s="55">
        <f t="shared" si="182"/>
        <v>1689</v>
      </c>
      <c r="AL406" s="61">
        <f t="shared" si="183"/>
        <v>10576.86211810388</v>
      </c>
      <c r="AM406" s="62" t="s">
        <v>4668</v>
      </c>
    </row>
    <row r="407" spans="2:39" s="6" customFormat="1" ht="57.6">
      <c r="B407" s="11" t="s">
        <v>282</v>
      </c>
      <c r="C407" s="11" t="s">
        <v>1508</v>
      </c>
      <c r="D407" s="18" t="s">
        <v>1193</v>
      </c>
      <c r="E407" s="19" t="s">
        <v>283</v>
      </c>
      <c r="F407" s="12">
        <f>VLOOKUP(C407,'Región 5'!$B$6:$N$1720,13,FALSE)</f>
        <v>57304.908944532486</v>
      </c>
      <c r="G407" s="13">
        <v>0.19</v>
      </c>
      <c r="H407" s="27">
        <f t="shared" si="178"/>
        <v>10887.932699461173</v>
      </c>
      <c r="I407" s="14">
        <f t="shared" si="179"/>
        <v>68193</v>
      </c>
      <c r="J407" s="28">
        <f>VLOOKUP(C407,'Región 5'!$B$6:$N$1720,7,FALSE)</f>
        <v>17651.060925521408</v>
      </c>
      <c r="K407" s="29">
        <v>0.19</v>
      </c>
      <c r="L407" s="28">
        <f t="shared" si="185"/>
        <v>3354</v>
      </c>
      <c r="M407" s="30">
        <f t="shared" si="186"/>
        <v>21005</v>
      </c>
      <c r="N407" s="28">
        <f>VLOOKUP(C407,'Región 5'!$B$6:$N$1720,11,FALSE)</f>
        <v>12107.277754446335</v>
      </c>
      <c r="O407" s="29">
        <v>0.19</v>
      </c>
      <c r="P407" s="28">
        <f t="shared" si="187"/>
        <v>2300</v>
      </c>
      <c r="Q407" s="30">
        <f t="shared" si="188"/>
        <v>14407</v>
      </c>
      <c r="R407" s="38">
        <f>VLOOKUP(C407,'Región 5'!$B$6:$N$1720,10,FALSE)</f>
        <v>10664.588481551586</v>
      </c>
      <c r="S407" s="13">
        <v>0.19</v>
      </c>
      <c r="T407" s="28">
        <f t="shared" si="189"/>
        <v>2026</v>
      </c>
      <c r="U407" s="30">
        <f t="shared" si="190"/>
        <v>12691</v>
      </c>
      <c r="V407" s="12">
        <f>VLOOKUP(C407,'Región 5'!$B$6:$N$1720,9,FALSE)</f>
        <v>37837.691073423361</v>
      </c>
      <c r="W407" s="13">
        <v>0.19</v>
      </c>
      <c r="X407" s="28">
        <f t="shared" si="191"/>
        <v>7189</v>
      </c>
      <c r="Y407" s="30">
        <f t="shared" si="184"/>
        <v>45027</v>
      </c>
      <c r="Z407" s="38">
        <f>VLOOKUP(C407,'Región 5'!$B$6:$N$1720,5,FALSE)</f>
        <v>13833.344959383041</v>
      </c>
      <c r="AA407" s="13">
        <v>0.19</v>
      </c>
      <c r="AB407" s="28">
        <v>855</v>
      </c>
      <c r="AC407" s="30">
        <f t="shared" si="192"/>
        <v>14688</v>
      </c>
      <c r="AD407" s="54">
        <f t="shared" si="174"/>
        <v>24899.812023143037</v>
      </c>
      <c r="AE407" s="54">
        <f t="shared" si="175"/>
        <v>20220.917023678576</v>
      </c>
      <c r="AF407" s="54">
        <f t="shared" si="176"/>
        <v>15742.202942452224</v>
      </c>
      <c r="AG407" s="54">
        <f t="shared" si="180"/>
        <v>17182.852983811084</v>
      </c>
      <c r="AH407" s="55">
        <f t="shared" si="177"/>
        <v>18755.162643111045</v>
      </c>
      <c r="AI407" s="54">
        <f t="shared" si="181"/>
        <v>10664.588481551586</v>
      </c>
      <c r="AJ407" s="60">
        <v>0.19</v>
      </c>
      <c r="AK407" s="55">
        <f t="shared" si="182"/>
        <v>2026</v>
      </c>
      <c r="AL407" s="61">
        <f t="shared" si="183"/>
        <v>12690.588481551586</v>
      </c>
      <c r="AM407" s="62" t="s">
        <v>4668</v>
      </c>
    </row>
    <row r="408" spans="2:39" s="6" customFormat="1" ht="57.6">
      <c r="B408" s="11" t="s">
        <v>284</v>
      </c>
      <c r="C408" s="11" t="s">
        <v>1510</v>
      </c>
      <c r="D408" s="18" t="s">
        <v>1193</v>
      </c>
      <c r="E408" s="19" t="s">
        <v>285</v>
      </c>
      <c r="F408" s="12">
        <f>VLOOKUP(C408,'Región 5'!$B$6:$N$1720,13,FALSE)</f>
        <v>31453.070322938882</v>
      </c>
      <c r="G408" s="13">
        <v>0.19</v>
      </c>
      <c r="H408" s="27">
        <f t="shared" si="178"/>
        <v>5976.0833613583873</v>
      </c>
      <c r="I408" s="14">
        <f t="shared" si="179"/>
        <v>37429</v>
      </c>
      <c r="J408" s="28">
        <f>VLOOKUP(C408,'Región 5'!$B$6:$N$1720,7,FALSE)</f>
        <v>26743.596489197058</v>
      </c>
      <c r="K408" s="29">
        <v>0.19</v>
      </c>
      <c r="L408" s="28">
        <f t="shared" si="185"/>
        <v>5081</v>
      </c>
      <c r="M408" s="30">
        <f t="shared" si="186"/>
        <v>31825</v>
      </c>
      <c r="N408" s="28">
        <f>VLOOKUP(C408,'Región 5'!$B$6:$N$1720,11,FALSE)</f>
        <v>22077.209053157891</v>
      </c>
      <c r="O408" s="29">
        <v>0.19</v>
      </c>
      <c r="P408" s="28">
        <f t="shared" si="187"/>
        <v>4195</v>
      </c>
      <c r="Q408" s="30">
        <f t="shared" si="188"/>
        <v>26272</v>
      </c>
      <c r="R408" s="38">
        <f>VLOOKUP(C408,'Región 5'!$B$6:$N$1720,10,FALSE)</f>
        <v>17773.609085775086</v>
      </c>
      <c r="S408" s="13">
        <v>0.19</v>
      </c>
      <c r="T408" s="28">
        <f t="shared" si="189"/>
        <v>3377</v>
      </c>
      <c r="U408" s="30">
        <f t="shared" si="190"/>
        <v>21151</v>
      </c>
      <c r="V408" s="12">
        <f>VLOOKUP(C408,'Región 5'!$B$6:$N$1720,9,FALSE)</f>
        <v>19729.653202570753</v>
      </c>
      <c r="W408" s="13">
        <v>0.19</v>
      </c>
      <c r="X408" s="28">
        <f t="shared" si="191"/>
        <v>3749</v>
      </c>
      <c r="Y408" s="30">
        <f t="shared" si="184"/>
        <v>23479</v>
      </c>
      <c r="Z408" s="38">
        <f>VLOOKUP(C408,'Región 5'!$B$6:$N$1720,5,FALSE)</f>
        <v>19210.005133308416</v>
      </c>
      <c r="AA408" s="13">
        <v>0.19</v>
      </c>
      <c r="AB408" s="28">
        <v>1852.5</v>
      </c>
      <c r="AC408" s="30">
        <f t="shared" si="192"/>
        <v>21063</v>
      </c>
      <c r="AD408" s="54">
        <f t="shared" si="174"/>
        <v>22831.190547824677</v>
      </c>
      <c r="AE408" s="54">
        <f t="shared" si="175"/>
        <v>22363.593896051785</v>
      </c>
      <c r="AF408" s="54">
        <f t="shared" si="176"/>
        <v>20903.431127864322</v>
      </c>
      <c r="AG408" s="54">
        <f t="shared" si="180"/>
        <v>21938.995022756022</v>
      </c>
      <c r="AH408" s="55">
        <f t="shared" si="177"/>
        <v>5263.5324100168309</v>
      </c>
      <c r="AI408" s="54">
        <f t="shared" si="181"/>
        <v>17773.609085775086</v>
      </c>
      <c r="AJ408" s="60">
        <v>0.19</v>
      </c>
      <c r="AK408" s="55">
        <f t="shared" si="182"/>
        <v>3377</v>
      </c>
      <c r="AL408" s="61">
        <f t="shared" si="183"/>
        <v>21150.609085775086</v>
      </c>
      <c r="AM408" s="62" t="s">
        <v>4668</v>
      </c>
    </row>
    <row r="409" spans="2:39" s="6" customFormat="1" ht="57.6">
      <c r="B409" s="11" t="s">
        <v>286</v>
      </c>
      <c r="C409" s="11" t="s">
        <v>1512</v>
      </c>
      <c r="D409" s="18" t="s">
        <v>1193</v>
      </c>
      <c r="E409" s="19" t="s">
        <v>287</v>
      </c>
      <c r="F409" s="12">
        <f>VLOOKUP(C409,'Región 5'!$B$6:$N$1720,13,FALSE)</f>
        <v>34325.496836449282</v>
      </c>
      <c r="G409" s="13">
        <v>0.19</v>
      </c>
      <c r="H409" s="27">
        <f t="shared" si="178"/>
        <v>6521.8443989253637</v>
      </c>
      <c r="I409" s="14">
        <f t="shared" si="179"/>
        <v>40847</v>
      </c>
      <c r="J409" s="28">
        <f>VLOOKUP(C409,'Región 5'!$B$6:$N$1720,7,FALSE)</f>
        <v>41720.689460323323</v>
      </c>
      <c r="K409" s="29">
        <v>0.19</v>
      </c>
      <c r="L409" s="28">
        <f t="shared" si="185"/>
        <v>7927</v>
      </c>
      <c r="M409" s="30">
        <f t="shared" si="186"/>
        <v>49648</v>
      </c>
      <c r="N409" s="28">
        <f>VLOOKUP(C409,'Región 5'!$B$6:$N$1720,11,FALSE)</f>
        <v>33911.606288820738</v>
      </c>
      <c r="O409" s="29">
        <v>0.19</v>
      </c>
      <c r="P409" s="28">
        <f t="shared" si="187"/>
        <v>6443</v>
      </c>
      <c r="Q409" s="30">
        <f t="shared" si="188"/>
        <v>40355</v>
      </c>
      <c r="R409" s="38">
        <f>VLOOKUP(C409,'Región 5'!$B$6:$N$1720,10,FALSE)</f>
        <v>26661.471203878966</v>
      </c>
      <c r="S409" s="13">
        <v>0.19</v>
      </c>
      <c r="T409" s="28">
        <f t="shared" si="189"/>
        <v>5066</v>
      </c>
      <c r="U409" s="30">
        <f t="shared" si="190"/>
        <v>31727</v>
      </c>
      <c r="V409" s="12">
        <f>VLOOKUP(C409,'Región 5'!$B$6:$N$1720,9,FALSE)</f>
        <v>43062.896031181823</v>
      </c>
      <c r="W409" s="13">
        <v>0.19</v>
      </c>
      <c r="X409" s="28">
        <f t="shared" si="191"/>
        <v>8182</v>
      </c>
      <c r="Y409" s="30">
        <f t="shared" si="184"/>
        <v>51245</v>
      </c>
      <c r="Z409" s="38">
        <f>VLOOKUP(C409,'Región 5'!$B$6:$N$1720,5,FALSE)</f>
        <v>35345.208248745475</v>
      </c>
      <c r="AA409" s="13">
        <v>0.19</v>
      </c>
      <c r="AB409" s="28">
        <v>3391.5</v>
      </c>
      <c r="AC409" s="30">
        <f t="shared" si="192"/>
        <v>38737</v>
      </c>
      <c r="AD409" s="54">
        <f t="shared" si="174"/>
        <v>35837.894678233264</v>
      </c>
      <c r="AE409" s="54">
        <f t="shared" si="175"/>
        <v>35408.355736006473</v>
      </c>
      <c r="AF409" s="54">
        <f t="shared" si="176"/>
        <v>34835.352542597378</v>
      </c>
      <c r="AG409" s="54">
        <f t="shared" si="180"/>
        <v>34962.641250173954</v>
      </c>
      <c r="AH409" s="55">
        <f t="shared" si="177"/>
        <v>5954.0799606286018</v>
      </c>
      <c r="AI409" s="54">
        <f t="shared" si="181"/>
        <v>26661.471203878966</v>
      </c>
      <c r="AJ409" s="60">
        <v>0.19</v>
      </c>
      <c r="AK409" s="55">
        <f t="shared" si="182"/>
        <v>5066</v>
      </c>
      <c r="AL409" s="61">
        <f t="shared" si="183"/>
        <v>31727.471203878966</v>
      </c>
      <c r="AM409" s="62" t="s">
        <v>4668</v>
      </c>
    </row>
    <row r="410" spans="2:39" s="6" customFormat="1" ht="57.6">
      <c r="B410" s="11" t="s">
        <v>288</v>
      </c>
      <c r="C410" s="11" t="s">
        <v>1514</v>
      </c>
      <c r="D410" s="18" t="s">
        <v>1193</v>
      </c>
      <c r="E410" s="19" t="s">
        <v>289</v>
      </c>
      <c r="F410" s="12">
        <f>VLOOKUP(C410,'Región 5'!$B$6:$N$1720,13,FALSE)</f>
        <v>129115.57178229248</v>
      </c>
      <c r="G410" s="13">
        <v>0.19</v>
      </c>
      <c r="H410" s="27">
        <f t="shared" si="178"/>
        <v>24531.95863863557</v>
      </c>
      <c r="I410" s="14">
        <f t="shared" si="179"/>
        <v>153648</v>
      </c>
      <c r="J410" s="28">
        <f>VLOOKUP(C410,'Región 5'!$B$6:$N$1720,7,FALSE)</f>
        <v>122208.6916657152</v>
      </c>
      <c r="K410" s="29">
        <v>0.19</v>
      </c>
      <c r="L410" s="28">
        <f t="shared" si="185"/>
        <v>23220</v>
      </c>
      <c r="M410" s="30">
        <f t="shared" si="186"/>
        <v>145429</v>
      </c>
      <c r="N410" s="28">
        <f>VLOOKUP(C410,'Región 5'!$B$6:$N$1720,11,FALSE)</f>
        <v>70742.642434100228</v>
      </c>
      <c r="O410" s="29">
        <v>0.19</v>
      </c>
      <c r="P410" s="28">
        <f t="shared" si="187"/>
        <v>13441</v>
      </c>
      <c r="Q410" s="30">
        <f t="shared" si="188"/>
        <v>84184</v>
      </c>
      <c r="R410" s="38">
        <f>VLOOKUP(C410,'Región 5'!$B$6:$N$1720,10,FALSE)</f>
        <v>74058.907805763563</v>
      </c>
      <c r="S410" s="13">
        <v>0.19</v>
      </c>
      <c r="T410" s="28">
        <f t="shared" si="189"/>
        <v>14071</v>
      </c>
      <c r="U410" s="30">
        <f t="shared" si="190"/>
        <v>88130</v>
      </c>
      <c r="V410" s="12">
        <f>VLOOKUP(C410,'Región 5'!$B$6:$N$1720,9,FALSE)</f>
        <v>89729.381688403955</v>
      </c>
      <c r="W410" s="13">
        <v>0.19</v>
      </c>
      <c r="X410" s="28">
        <f t="shared" si="191"/>
        <v>17049</v>
      </c>
      <c r="Y410" s="30">
        <f t="shared" si="184"/>
        <v>106778</v>
      </c>
      <c r="Z410" s="38">
        <f>VLOOKUP(C410,'Región 5'!$B$6:$N$1720,5,FALSE)</f>
        <v>33809.765712432636</v>
      </c>
      <c r="AA410" s="13">
        <v>0.19</v>
      </c>
      <c r="AB410" s="28">
        <v>19921.5</v>
      </c>
      <c r="AC410" s="30">
        <f t="shared" si="192"/>
        <v>53731</v>
      </c>
      <c r="AD410" s="54">
        <f t="shared" si="174"/>
        <v>86610.826848117998</v>
      </c>
      <c r="AE410" s="54">
        <f t="shared" si="175"/>
        <v>79411.979619930222</v>
      </c>
      <c r="AF410" s="54">
        <f t="shared" si="176"/>
        <v>81894.144747083759</v>
      </c>
      <c r="AG410" s="54">
        <f t="shared" si="180"/>
        <v>71184.41885389277</v>
      </c>
      <c r="AH410" s="55">
        <f t="shared" si="177"/>
        <v>35442.59784801479</v>
      </c>
      <c r="AI410" s="54">
        <f t="shared" si="181"/>
        <v>33809.765712432636</v>
      </c>
      <c r="AJ410" s="60">
        <v>0.19</v>
      </c>
      <c r="AK410" s="55">
        <f t="shared" si="182"/>
        <v>6424</v>
      </c>
      <c r="AL410" s="61">
        <f t="shared" si="183"/>
        <v>40233.765712432636</v>
      </c>
      <c r="AM410" s="62" t="s">
        <v>4668</v>
      </c>
    </row>
    <row r="411" spans="2:39" s="6" customFormat="1" ht="57.6">
      <c r="B411" s="11" t="s">
        <v>290</v>
      </c>
      <c r="C411" s="11" t="s">
        <v>1516</v>
      </c>
      <c r="D411" s="18" t="s">
        <v>1193</v>
      </c>
      <c r="E411" s="19" t="s">
        <v>291</v>
      </c>
      <c r="F411" s="12">
        <f>VLOOKUP(C411,'Región 5'!$B$6:$N$1720,13,FALSE)</f>
        <v>11346.084728366081</v>
      </c>
      <c r="G411" s="13">
        <v>0.19</v>
      </c>
      <c r="H411" s="27">
        <f t="shared" si="178"/>
        <v>2155.7560983895555</v>
      </c>
      <c r="I411" s="14">
        <f t="shared" si="179"/>
        <v>13502</v>
      </c>
      <c r="J411" s="28">
        <f>VLOOKUP(C411,'Región 5'!$B$6:$N$1720,7,FALSE)</f>
        <v>12220.86916657152</v>
      </c>
      <c r="K411" s="29">
        <v>0.19</v>
      </c>
      <c r="L411" s="28">
        <f t="shared" si="185"/>
        <v>2322</v>
      </c>
      <c r="M411" s="30">
        <f t="shared" si="186"/>
        <v>14543</v>
      </c>
      <c r="N411" s="28">
        <f>VLOOKUP(C411,'Región 5'!$B$6:$N$1720,11,FALSE)</f>
        <v>16143.037005928449</v>
      </c>
      <c r="O411" s="29">
        <v>0.19</v>
      </c>
      <c r="P411" s="28">
        <f t="shared" si="187"/>
        <v>3067</v>
      </c>
      <c r="Q411" s="30">
        <f t="shared" si="188"/>
        <v>19210</v>
      </c>
      <c r="R411" s="38">
        <f>VLOOKUP(C411,'Región 5'!$B$6:$N$1720,10,FALSE)</f>
        <v>7999.4989363800269</v>
      </c>
      <c r="S411" s="13">
        <v>0.19</v>
      </c>
      <c r="T411" s="28">
        <f t="shared" si="189"/>
        <v>1520</v>
      </c>
      <c r="U411" s="30">
        <f t="shared" si="190"/>
        <v>9519</v>
      </c>
      <c r="V411" s="12">
        <f>VLOOKUP(C411,'Región 5'!$B$6:$N$1720,9,FALSE)</f>
        <v>24864.768419678207</v>
      </c>
      <c r="W411" s="13">
        <v>0.19</v>
      </c>
      <c r="X411" s="28">
        <f t="shared" si="191"/>
        <v>4724</v>
      </c>
      <c r="Y411" s="30">
        <f t="shared" si="184"/>
        <v>29589</v>
      </c>
      <c r="Z411" s="38">
        <f>VLOOKUP(C411,'Región 5'!$B$6:$N$1720,5,FALSE)</f>
        <v>6918.6309523143673</v>
      </c>
      <c r="AA411" s="13">
        <v>0.19</v>
      </c>
      <c r="AB411" s="28">
        <v>19921.5</v>
      </c>
      <c r="AC411" s="30">
        <f t="shared" si="192"/>
        <v>26840</v>
      </c>
      <c r="AD411" s="54">
        <f t="shared" si="174"/>
        <v>13248.814868206442</v>
      </c>
      <c r="AE411" s="54">
        <f t="shared" si="175"/>
        <v>12062.392467475554</v>
      </c>
      <c r="AF411" s="54">
        <f t="shared" si="176"/>
        <v>11783.4769474688</v>
      </c>
      <c r="AG411" s="54">
        <f t="shared" si="180"/>
        <v>11076.809399220143</v>
      </c>
      <c r="AH411" s="55">
        <f t="shared" si="177"/>
        <v>6566.7419502237408</v>
      </c>
      <c r="AI411" s="54">
        <f t="shared" si="181"/>
        <v>6918.6309523143673</v>
      </c>
      <c r="AJ411" s="60">
        <v>0.19</v>
      </c>
      <c r="AK411" s="55">
        <f t="shared" si="182"/>
        <v>1315</v>
      </c>
      <c r="AL411" s="61">
        <f t="shared" si="183"/>
        <v>8233.6309523143682</v>
      </c>
      <c r="AM411" s="62" t="s">
        <v>4668</v>
      </c>
    </row>
    <row r="412" spans="2:39" s="6" customFormat="1" ht="57.6">
      <c r="B412" s="11" t="s">
        <v>292</v>
      </c>
      <c r="C412" s="11" t="s">
        <v>1518</v>
      </c>
      <c r="D412" s="18" t="s">
        <v>1193</v>
      </c>
      <c r="E412" s="19" t="s">
        <v>293</v>
      </c>
      <c r="F412" s="12">
        <f>VLOOKUP(C412,'Región 5'!$B$6:$N$1720,13,FALSE)</f>
        <v>28580.643809428482</v>
      </c>
      <c r="G412" s="13">
        <v>0.19</v>
      </c>
      <c r="H412" s="27">
        <f t="shared" si="178"/>
        <v>5430.3223237914117</v>
      </c>
      <c r="I412" s="14">
        <f t="shared" si="179"/>
        <v>34011</v>
      </c>
      <c r="J412" s="28">
        <f>VLOOKUP(C412,'Región 5'!$B$6:$N$1720,7,FALSE)</f>
        <v>14655.9034609792</v>
      </c>
      <c r="K412" s="29">
        <v>0.19</v>
      </c>
      <c r="L412" s="28">
        <f t="shared" si="185"/>
        <v>2785</v>
      </c>
      <c r="M412" s="30">
        <f t="shared" si="186"/>
        <v>17441</v>
      </c>
      <c r="N412" s="28">
        <f>VLOOKUP(C412,'Región 5'!$B$6:$N$1720,11,FALSE)</f>
        <v>40356.286866405891</v>
      </c>
      <c r="O412" s="29">
        <v>0.19</v>
      </c>
      <c r="P412" s="28">
        <f t="shared" si="187"/>
        <v>7668</v>
      </c>
      <c r="Q412" s="30">
        <f t="shared" si="188"/>
        <v>48024</v>
      </c>
      <c r="R412" s="38">
        <f>VLOOKUP(C412,'Región 5'!$B$6:$N$1720,10,FALSE)</f>
        <v>8887.8621181038798</v>
      </c>
      <c r="S412" s="13">
        <v>0.19</v>
      </c>
      <c r="T412" s="28">
        <f t="shared" si="189"/>
        <v>1689</v>
      </c>
      <c r="U412" s="30">
        <f t="shared" si="190"/>
        <v>10577</v>
      </c>
      <c r="V412" s="12">
        <f>VLOOKUP(C412,'Región 5'!$B$6:$N$1720,9,FALSE)</f>
        <v>21513.430067460704</v>
      </c>
      <c r="W412" s="13">
        <v>0.19</v>
      </c>
      <c r="X412" s="28">
        <f t="shared" si="191"/>
        <v>4088</v>
      </c>
      <c r="Y412" s="30">
        <f t="shared" si="184"/>
        <v>25601</v>
      </c>
      <c r="Z412" s="38">
        <f>VLOOKUP(C412,'Región 5'!$B$6:$N$1720,5,FALSE)</f>
        <v>8454.0734886272003</v>
      </c>
      <c r="AA412" s="13">
        <v>0.19</v>
      </c>
      <c r="AB412" s="28">
        <v>2280</v>
      </c>
      <c r="AC412" s="30">
        <f t="shared" si="192"/>
        <v>10734</v>
      </c>
      <c r="AD412" s="54">
        <f t="shared" si="174"/>
        <v>20408.033301834224</v>
      </c>
      <c r="AE412" s="54">
        <f t="shared" si="175"/>
        <v>17355.140411222797</v>
      </c>
      <c r="AF412" s="54">
        <f t="shared" si="176"/>
        <v>18084.666764219954</v>
      </c>
      <c r="AG412" s="54">
        <f t="shared" si="180"/>
        <v>14804.519126382433</v>
      </c>
      <c r="AH412" s="55">
        <f t="shared" si="177"/>
        <v>12447.046089888298</v>
      </c>
      <c r="AI412" s="54">
        <f t="shared" si="181"/>
        <v>8454.0734886272003</v>
      </c>
      <c r="AJ412" s="60">
        <v>0.19</v>
      </c>
      <c r="AK412" s="55">
        <f t="shared" si="182"/>
        <v>1606</v>
      </c>
      <c r="AL412" s="61">
        <f t="shared" si="183"/>
        <v>10060.0734886272</v>
      </c>
      <c r="AM412" s="62" t="s">
        <v>4668</v>
      </c>
    </row>
    <row r="413" spans="2:39" s="6" customFormat="1" ht="57.6">
      <c r="B413" s="11" t="s">
        <v>294</v>
      </c>
      <c r="C413" s="11" t="s">
        <v>1520</v>
      </c>
      <c r="D413" s="18" t="s">
        <v>1193</v>
      </c>
      <c r="E413" s="19" t="s">
        <v>295</v>
      </c>
      <c r="F413" s="12">
        <f>VLOOKUP(C413,'Región 5'!$B$6:$N$1720,13,FALSE)</f>
        <v>42942.776376980481</v>
      </c>
      <c r="G413" s="13">
        <v>0.19</v>
      </c>
      <c r="H413" s="27">
        <f t="shared" si="178"/>
        <v>8159.1275116262914</v>
      </c>
      <c r="I413" s="14">
        <f t="shared" si="179"/>
        <v>51102</v>
      </c>
      <c r="J413" s="28">
        <f>VLOOKUP(C413,'Región 5'!$B$6:$N$1720,7,FALSE)</f>
        <v>15511.103172956158</v>
      </c>
      <c r="K413" s="29">
        <v>0.19</v>
      </c>
      <c r="L413" s="28">
        <f t="shared" si="185"/>
        <v>2947</v>
      </c>
      <c r="M413" s="30">
        <f t="shared" si="186"/>
        <v>18458</v>
      </c>
      <c r="N413" s="28">
        <f>VLOOKUP(C413,'Región 5'!$B$6:$N$1720,11,FALSE)</f>
        <v>40356.286866405891</v>
      </c>
      <c r="O413" s="29">
        <v>0.19</v>
      </c>
      <c r="P413" s="28">
        <f t="shared" si="187"/>
        <v>7668</v>
      </c>
      <c r="Q413" s="30">
        <f t="shared" si="188"/>
        <v>48024</v>
      </c>
      <c r="R413" s="38">
        <f>VLOOKUP(C413,'Región 5'!$B$6:$N$1720,10,FALSE)</f>
        <v>11552.951663275437</v>
      </c>
      <c r="S413" s="13">
        <v>0.19</v>
      </c>
      <c r="T413" s="28">
        <f t="shared" si="189"/>
        <v>2195</v>
      </c>
      <c r="U413" s="30">
        <f t="shared" si="190"/>
        <v>13748</v>
      </c>
      <c r="V413" s="12">
        <f>VLOOKUP(C413,'Región 5'!$B$6:$N$1720,9,FALSE)</f>
        <v>30270.152858738689</v>
      </c>
      <c r="W413" s="13">
        <v>0.19</v>
      </c>
      <c r="X413" s="28">
        <f t="shared" si="191"/>
        <v>5751</v>
      </c>
      <c r="Y413" s="30">
        <f t="shared" si="184"/>
        <v>36021</v>
      </c>
      <c r="Z413" s="38">
        <f>VLOOKUP(C413,'Región 5'!$B$6:$N$1720,5,FALSE)</f>
        <v>10759.848589926913</v>
      </c>
      <c r="AA413" s="13">
        <v>0.19</v>
      </c>
      <c r="AB413" s="28">
        <v>5671.5</v>
      </c>
      <c r="AC413" s="30">
        <f t="shared" si="192"/>
        <v>16431</v>
      </c>
      <c r="AD413" s="54">
        <f t="shared" si="174"/>
        <v>25232.186588047261</v>
      </c>
      <c r="AE413" s="54">
        <f t="shared" si="175"/>
        <v>21585.376233745759</v>
      </c>
      <c r="AF413" s="54">
        <f t="shared" si="176"/>
        <v>22890.628015847426</v>
      </c>
      <c r="AG413" s="54">
        <f t="shared" si="180"/>
        <v>18457.679006017876</v>
      </c>
      <c r="AH413" s="55">
        <f t="shared" si="177"/>
        <v>14552.346903976913</v>
      </c>
      <c r="AI413" s="54">
        <f t="shared" si="181"/>
        <v>10759.848589926913</v>
      </c>
      <c r="AJ413" s="60">
        <v>0.19</v>
      </c>
      <c r="AK413" s="55">
        <f t="shared" si="182"/>
        <v>2044</v>
      </c>
      <c r="AL413" s="61">
        <f t="shared" si="183"/>
        <v>12803.848589926913</v>
      </c>
      <c r="AM413" s="62" t="s">
        <v>4668</v>
      </c>
    </row>
    <row r="414" spans="2:39" s="6" customFormat="1" ht="57.6">
      <c r="B414" s="11" t="s">
        <v>296</v>
      </c>
      <c r="C414" s="11" t="s">
        <v>1522</v>
      </c>
      <c r="D414" s="18" t="s">
        <v>1193</v>
      </c>
      <c r="E414" s="19" t="s">
        <v>297</v>
      </c>
      <c r="F414" s="12">
        <f>VLOOKUP(C414,'Región 5'!$B$6:$N$1720,13,FALSE)</f>
        <v>14074.889916200958</v>
      </c>
      <c r="G414" s="13">
        <v>0.19</v>
      </c>
      <c r="H414" s="27">
        <f t="shared" si="178"/>
        <v>2674.229084078182</v>
      </c>
      <c r="I414" s="14">
        <f t="shared" si="179"/>
        <v>16749</v>
      </c>
      <c r="J414" s="28">
        <f>VLOOKUP(C414,'Región 5'!$B$6:$N$1720,7,FALSE)</f>
        <v>25205.542656053756</v>
      </c>
      <c r="K414" s="29">
        <v>0.19</v>
      </c>
      <c r="L414" s="28">
        <f t="shared" si="185"/>
        <v>4789</v>
      </c>
      <c r="M414" s="30">
        <f t="shared" si="186"/>
        <v>29995</v>
      </c>
      <c r="N414" s="28">
        <f>VLOOKUP(C414,'Región 5'!$B$6:$N$1720,11,FALSE)</f>
        <v>21365.630666856447</v>
      </c>
      <c r="O414" s="29">
        <v>0.19</v>
      </c>
      <c r="P414" s="28">
        <f t="shared" si="187"/>
        <v>4059</v>
      </c>
      <c r="Q414" s="30">
        <f t="shared" si="188"/>
        <v>25425</v>
      </c>
      <c r="R414" s="38">
        <f>VLOOKUP(C414,'Región 5'!$B$6:$N$1720,10,FALSE)</f>
        <v>14220.156358879674</v>
      </c>
      <c r="S414" s="13">
        <v>0.19</v>
      </c>
      <c r="T414" s="28">
        <f t="shared" si="189"/>
        <v>2702</v>
      </c>
      <c r="U414" s="30">
        <f t="shared" si="190"/>
        <v>16922</v>
      </c>
      <c r="V414" s="12">
        <f>VLOOKUP(C414,'Región 5'!$B$6:$N$1720,9,FALSE)</f>
        <v>25044.947900980223</v>
      </c>
      <c r="W414" s="13">
        <v>0.19</v>
      </c>
      <c r="X414" s="28">
        <f t="shared" si="191"/>
        <v>4759</v>
      </c>
      <c r="Y414" s="30">
        <f t="shared" si="184"/>
        <v>29804</v>
      </c>
      <c r="Z414" s="38">
        <f>VLOOKUP(C414,'Región 5'!$B$6:$N$1720,5,FALSE)</f>
        <v>13833.344959383041</v>
      </c>
      <c r="AA414" s="13">
        <v>0.19</v>
      </c>
      <c r="AB414" s="28">
        <v>4275</v>
      </c>
      <c r="AC414" s="30">
        <f t="shared" si="192"/>
        <v>18108</v>
      </c>
      <c r="AD414" s="54">
        <f t="shared" si="174"/>
        <v>18957.418743059017</v>
      </c>
      <c r="AE414" s="54">
        <f t="shared" si="175"/>
        <v>18282.464878605111</v>
      </c>
      <c r="AF414" s="54">
        <f t="shared" si="176"/>
        <v>17792.89351286806</v>
      </c>
      <c r="AG414" s="54">
        <f t="shared" si="180"/>
        <v>17643.608399620753</v>
      </c>
      <c r="AH414" s="55">
        <f t="shared" si="177"/>
        <v>5557.5790256696027</v>
      </c>
      <c r="AI414" s="54">
        <f t="shared" si="181"/>
        <v>13833.344959383041</v>
      </c>
      <c r="AJ414" s="60">
        <v>0.19</v>
      </c>
      <c r="AK414" s="55">
        <f t="shared" si="182"/>
        <v>2628</v>
      </c>
      <c r="AL414" s="61">
        <f t="shared" si="183"/>
        <v>16461.344959383041</v>
      </c>
      <c r="AM414" s="62" t="s">
        <v>4668</v>
      </c>
    </row>
    <row r="415" spans="2:39" s="6" customFormat="1" ht="57.6">
      <c r="B415" s="11" t="s">
        <v>298</v>
      </c>
      <c r="C415" s="11" t="s">
        <v>1524</v>
      </c>
      <c r="D415" s="18" t="s">
        <v>1193</v>
      </c>
      <c r="E415" s="19" t="s">
        <v>299</v>
      </c>
      <c r="F415" s="12">
        <f>VLOOKUP(C415,'Región 5'!$B$6:$N$1720,13,FALSE)</f>
        <v>18814.39366349312</v>
      </c>
      <c r="G415" s="13">
        <v>0.19</v>
      </c>
      <c r="H415" s="27">
        <f t="shared" si="178"/>
        <v>3574.7347960636926</v>
      </c>
      <c r="I415" s="14">
        <f t="shared" si="179"/>
        <v>22389</v>
      </c>
      <c r="J415" s="28">
        <f>VLOOKUP(C415,'Región 5'!$B$6:$N$1720,7,FALSE)</f>
        <v>25460.144097024</v>
      </c>
      <c r="K415" s="29">
        <v>0.19</v>
      </c>
      <c r="L415" s="28">
        <f t="shared" si="185"/>
        <v>4837</v>
      </c>
      <c r="M415" s="30">
        <f t="shared" si="186"/>
        <v>30297</v>
      </c>
      <c r="N415" s="28">
        <f>VLOOKUP(C415,'Región 5'!$B$6:$N$1720,11,FALSE)</f>
        <v>28486.637123531778</v>
      </c>
      <c r="O415" s="29">
        <v>0.19</v>
      </c>
      <c r="P415" s="28">
        <f t="shared" si="187"/>
        <v>5412</v>
      </c>
      <c r="Q415" s="30">
        <f t="shared" si="188"/>
        <v>33899</v>
      </c>
      <c r="R415" s="38">
        <f>VLOOKUP(C415,'Región 5'!$B$6:$N$1720,10,FALSE)</f>
        <v>14220.156358879674</v>
      </c>
      <c r="S415" s="13">
        <v>0.19</v>
      </c>
      <c r="T415" s="28">
        <f t="shared" si="189"/>
        <v>2702</v>
      </c>
      <c r="U415" s="30">
        <f t="shared" si="190"/>
        <v>16922</v>
      </c>
      <c r="V415" s="12">
        <f>VLOOKUP(C415,'Región 5'!$B$6:$N$1720,9,FALSE)</f>
        <v>23603.512050564095</v>
      </c>
      <c r="W415" s="13">
        <v>0.19</v>
      </c>
      <c r="X415" s="28">
        <f t="shared" si="191"/>
        <v>4485</v>
      </c>
      <c r="Y415" s="30">
        <f t="shared" si="184"/>
        <v>28089</v>
      </c>
      <c r="Z415" s="38">
        <f>VLOOKUP(C415,'Región 5'!$B$6:$N$1720,5,FALSE)</f>
        <v>13833.344959383041</v>
      </c>
      <c r="AA415" s="13">
        <v>0.19</v>
      </c>
      <c r="AB415" s="28">
        <v>5386.5</v>
      </c>
      <c r="AC415" s="30">
        <f t="shared" si="192"/>
        <v>19220</v>
      </c>
      <c r="AD415" s="54">
        <f t="shared" si="174"/>
        <v>20736.36470881262</v>
      </c>
      <c r="AE415" s="54">
        <f t="shared" si="175"/>
        <v>19966.414328117364</v>
      </c>
      <c r="AF415" s="54">
        <f t="shared" si="176"/>
        <v>21208.952857028606</v>
      </c>
      <c r="AG415" s="54">
        <f t="shared" si="180"/>
        <v>19199.35875000072</v>
      </c>
      <c r="AH415" s="55">
        <f t="shared" si="177"/>
        <v>6073.0218789323835</v>
      </c>
      <c r="AI415" s="54">
        <f t="shared" si="181"/>
        <v>13833.344959383041</v>
      </c>
      <c r="AJ415" s="60">
        <v>0.19</v>
      </c>
      <c r="AK415" s="55">
        <f t="shared" si="182"/>
        <v>2628</v>
      </c>
      <c r="AL415" s="61">
        <f t="shared" si="183"/>
        <v>16461.344959383041</v>
      </c>
      <c r="AM415" s="62" t="s">
        <v>4668</v>
      </c>
    </row>
    <row r="416" spans="2:39" s="6" customFormat="1" ht="57.6">
      <c r="B416" s="11" t="s">
        <v>300</v>
      </c>
      <c r="C416" s="11" t="s">
        <v>1526</v>
      </c>
      <c r="D416" s="18" t="s">
        <v>1193</v>
      </c>
      <c r="E416" s="19" t="s">
        <v>301</v>
      </c>
      <c r="F416" s="12">
        <f>VLOOKUP(C416,'Región 5'!$B$6:$N$1720,13,FALSE)</f>
        <v>47251.416147246076</v>
      </c>
      <c r="G416" s="13">
        <v>0.19</v>
      </c>
      <c r="H416" s="27">
        <f t="shared" si="178"/>
        <v>8977.7690679767547</v>
      </c>
      <c r="I416" s="14">
        <f t="shared" si="179"/>
        <v>56229</v>
      </c>
      <c r="J416" s="28">
        <f>VLOOKUP(C416,'Región 5'!$B$6:$N$1720,7,FALSE)</f>
        <v>33098.187326131199</v>
      </c>
      <c r="K416" s="29">
        <v>0.19</v>
      </c>
      <c r="L416" s="28">
        <f t="shared" si="185"/>
        <v>6289</v>
      </c>
      <c r="M416" s="30">
        <f t="shared" si="186"/>
        <v>39387</v>
      </c>
      <c r="N416" s="28">
        <f>VLOOKUP(C416,'Región 5'!$B$6:$N$1720,11,FALSE)</f>
        <v>40356.286866405891</v>
      </c>
      <c r="O416" s="29">
        <v>0.19</v>
      </c>
      <c r="P416" s="28">
        <f t="shared" si="187"/>
        <v>7668</v>
      </c>
      <c r="Q416" s="30">
        <f t="shared" si="188"/>
        <v>48024</v>
      </c>
      <c r="R416" s="38">
        <f>VLOOKUP(C416,'Región 5'!$B$6:$N$1720,10,FALSE)</f>
        <v>22335.988569056874</v>
      </c>
      <c r="S416" s="13">
        <v>0.19</v>
      </c>
      <c r="T416" s="28">
        <f t="shared" si="189"/>
        <v>4244</v>
      </c>
      <c r="U416" s="30">
        <f t="shared" si="190"/>
        <v>26580</v>
      </c>
      <c r="V416" s="12">
        <f>VLOOKUP(C416,'Región 5'!$B$6:$N$1720,9,FALSE)</f>
        <v>53963.754649953793</v>
      </c>
      <c r="W416" s="13">
        <v>0.19</v>
      </c>
      <c r="X416" s="28">
        <f t="shared" si="191"/>
        <v>10253</v>
      </c>
      <c r="Y416" s="30">
        <f t="shared" si="184"/>
        <v>64217</v>
      </c>
      <c r="Z416" s="38">
        <f>VLOOKUP(C416,'Región 5'!$B$6:$N$1720,5,FALSE)</f>
        <v>18442.283865152</v>
      </c>
      <c r="AA416" s="13">
        <v>0.19</v>
      </c>
      <c r="AB416" s="28">
        <v>6526.5</v>
      </c>
      <c r="AC416" s="30">
        <f t="shared" si="192"/>
        <v>24969</v>
      </c>
      <c r="AD416" s="54">
        <f t="shared" si="174"/>
        <v>35907.986237324309</v>
      </c>
      <c r="AE416" s="54">
        <f t="shared" si="175"/>
        <v>33458.673057859072</v>
      </c>
      <c r="AF416" s="54">
        <f t="shared" si="176"/>
        <v>36727.237096268545</v>
      </c>
      <c r="AG416" s="54">
        <f t="shared" si="180"/>
        <v>30978.809427982735</v>
      </c>
      <c r="AH416" s="55">
        <f t="shared" si="177"/>
        <v>13939.988547775834</v>
      </c>
      <c r="AI416" s="54">
        <f t="shared" si="181"/>
        <v>18442.283865152</v>
      </c>
      <c r="AJ416" s="60">
        <v>0.19</v>
      </c>
      <c r="AK416" s="55">
        <f t="shared" si="182"/>
        <v>3504</v>
      </c>
      <c r="AL416" s="61">
        <f t="shared" si="183"/>
        <v>21946.283865152</v>
      </c>
      <c r="AM416" s="62" t="s">
        <v>4668</v>
      </c>
    </row>
    <row r="417" spans="2:39" s="6" customFormat="1" ht="57.6">
      <c r="B417" s="11" t="s">
        <v>302</v>
      </c>
      <c r="C417" s="11" t="s">
        <v>1528</v>
      </c>
      <c r="D417" s="18" t="s">
        <v>1193</v>
      </c>
      <c r="E417" s="19" t="s">
        <v>303</v>
      </c>
      <c r="F417" s="12">
        <f>VLOOKUP(C417,'Región 5'!$B$6:$N$1720,13,FALSE)</f>
        <v>28580.643809428482</v>
      </c>
      <c r="G417" s="13">
        <v>0.19</v>
      </c>
      <c r="H417" s="27">
        <f t="shared" si="178"/>
        <v>5430.3223237914117</v>
      </c>
      <c r="I417" s="14">
        <f t="shared" si="179"/>
        <v>34011</v>
      </c>
      <c r="J417" s="28">
        <f>VLOOKUP(C417,'Región 5'!$B$6:$N$1720,7,FALSE)</f>
        <v>26743.596489197058</v>
      </c>
      <c r="K417" s="29">
        <v>0.19</v>
      </c>
      <c r="L417" s="28">
        <f t="shared" si="185"/>
        <v>5081</v>
      </c>
      <c r="M417" s="30">
        <f t="shared" si="186"/>
        <v>31825</v>
      </c>
      <c r="N417" s="28">
        <f>VLOOKUP(C417,'Región 5'!$B$6:$N$1720,11,FALSE)</f>
        <v>22077.209053157891</v>
      </c>
      <c r="O417" s="29">
        <v>0.19</v>
      </c>
      <c r="P417" s="28">
        <f t="shared" si="187"/>
        <v>4195</v>
      </c>
      <c r="Q417" s="30">
        <f t="shared" si="188"/>
        <v>26272</v>
      </c>
      <c r="R417" s="38">
        <f>VLOOKUP(C417,'Región 5'!$B$6:$N$1720,10,FALSE)</f>
        <v>22335.988569056874</v>
      </c>
      <c r="S417" s="13">
        <v>0.19</v>
      </c>
      <c r="T417" s="28">
        <f t="shared" si="189"/>
        <v>4244</v>
      </c>
      <c r="U417" s="30">
        <f t="shared" si="190"/>
        <v>26580</v>
      </c>
      <c r="V417" s="12">
        <f>VLOOKUP(C417,'Región 5'!$B$6:$N$1720,9,FALSE)</f>
        <v>31531.409227852797</v>
      </c>
      <c r="W417" s="13">
        <v>0.19</v>
      </c>
      <c r="X417" s="28">
        <f t="shared" si="191"/>
        <v>5991</v>
      </c>
      <c r="Y417" s="30">
        <f t="shared" si="184"/>
        <v>37522</v>
      </c>
      <c r="Z417" s="38">
        <f>VLOOKUP(C417,'Región 5'!$B$6:$N$1720,5,FALSE)</f>
        <v>18442.283865152</v>
      </c>
      <c r="AA417" s="13">
        <v>0.19</v>
      </c>
      <c r="AB417" s="28">
        <v>2821.5</v>
      </c>
      <c r="AC417" s="30">
        <f t="shared" si="192"/>
        <v>21264</v>
      </c>
      <c r="AD417" s="54">
        <f t="shared" si="174"/>
        <v>24951.855168974183</v>
      </c>
      <c r="AE417" s="54">
        <f t="shared" si="175"/>
        <v>24554.619487730532</v>
      </c>
      <c r="AF417" s="54">
        <f t="shared" si="176"/>
        <v>24539.792529126964</v>
      </c>
      <c r="AG417" s="54">
        <f t="shared" si="180"/>
        <v>24156.062798629173</v>
      </c>
      <c r="AH417" s="55">
        <f t="shared" si="177"/>
        <v>4840.4512700506775</v>
      </c>
      <c r="AI417" s="54">
        <f t="shared" si="181"/>
        <v>18442.283865152</v>
      </c>
      <c r="AJ417" s="60">
        <v>0.19</v>
      </c>
      <c r="AK417" s="55">
        <f t="shared" si="182"/>
        <v>3504</v>
      </c>
      <c r="AL417" s="61">
        <f t="shared" si="183"/>
        <v>21946.283865152</v>
      </c>
      <c r="AM417" s="62" t="s">
        <v>4668</v>
      </c>
    </row>
    <row r="418" spans="2:39" s="6" customFormat="1" ht="57.6">
      <c r="B418" s="11" t="s">
        <v>304</v>
      </c>
      <c r="C418" s="11" t="s">
        <v>1530</v>
      </c>
      <c r="D418" s="18" t="s">
        <v>1193</v>
      </c>
      <c r="E418" s="19" t="s">
        <v>305</v>
      </c>
      <c r="F418" s="12">
        <f>VLOOKUP(C418,'Región 5'!$B$6:$N$1720,13,FALSE)</f>
        <v>28580.643809428482</v>
      </c>
      <c r="G418" s="13">
        <v>0.19</v>
      </c>
      <c r="H418" s="27">
        <f t="shared" si="178"/>
        <v>5430.3223237914117</v>
      </c>
      <c r="I418" s="14">
        <f t="shared" si="179"/>
        <v>34011</v>
      </c>
      <c r="J418" s="28">
        <f>VLOOKUP(C418,'Región 5'!$B$6:$N$1720,7,FALSE)</f>
        <v>26743.596489197058</v>
      </c>
      <c r="K418" s="29">
        <v>0.19</v>
      </c>
      <c r="L418" s="28">
        <f t="shared" si="185"/>
        <v>5081</v>
      </c>
      <c r="M418" s="30">
        <f t="shared" si="186"/>
        <v>31825</v>
      </c>
      <c r="N418" s="28">
        <f>VLOOKUP(C418,'Región 5'!$B$6:$N$1720,11,FALSE)</f>
        <v>22077.209053157891</v>
      </c>
      <c r="O418" s="29">
        <v>0.19</v>
      </c>
      <c r="P418" s="28">
        <f t="shared" si="187"/>
        <v>4195</v>
      </c>
      <c r="Q418" s="30">
        <f t="shared" si="188"/>
        <v>26272</v>
      </c>
      <c r="R418" s="38">
        <f>VLOOKUP(C418,'Región 5'!$B$6:$N$1720,10,FALSE)</f>
        <v>22335.988569056874</v>
      </c>
      <c r="S418" s="13">
        <v>0.19</v>
      </c>
      <c r="T418" s="28">
        <f t="shared" si="189"/>
        <v>4244</v>
      </c>
      <c r="U418" s="30">
        <f t="shared" si="190"/>
        <v>26580</v>
      </c>
      <c r="V418" s="12">
        <f>VLOOKUP(C418,'Región 5'!$B$6:$N$1720,9,FALSE)</f>
        <v>31531.409227852797</v>
      </c>
      <c r="W418" s="13">
        <v>0.19</v>
      </c>
      <c r="X418" s="28">
        <f t="shared" si="191"/>
        <v>5991</v>
      </c>
      <c r="Y418" s="30">
        <f t="shared" si="184"/>
        <v>37522</v>
      </c>
      <c r="Z418" s="38">
        <f>VLOOKUP(C418,'Región 5'!$B$6:$N$1720,5,FALSE)</f>
        <v>18442.283865152</v>
      </c>
      <c r="AA418" s="13">
        <v>0.19</v>
      </c>
      <c r="AB418" s="28">
        <v>13081.5</v>
      </c>
      <c r="AC418" s="30">
        <f t="shared" si="192"/>
        <v>31524</v>
      </c>
      <c r="AD418" s="54">
        <f t="shared" si="174"/>
        <v>24951.855168974183</v>
      </c>
      <c r="AE418" s="54">
        <f t="shared" si="175"/>
        <v>24554.619487730532</v>
      </c>
      <c r="AF418" s="54">
        <f t="shared" si="176"/>
        <v>24539.792529126964</v>
      </c>
      <c r="AG418" s="54">
        <f t="shared" si="180"/>
        <v>24156.062798629173</v>
      </c>
      <c r="AH418" s="55">
        <f t="shared" si="177"/>
        <v>4840.4512700506775</v>
      </c>
      <c r="AI418" s="54">
        <f t="shared" si="181"/>
        <v>18442.283865152</v>
      </c>
      <c r="AJ418" s="60">
        <v>0.19</v>
      </c>
      <c r="AK418" s="55">
        <f t="shared" si="182"/>
        <v>3504</v>
      </c>
      <c r="AL418" s="61">
        <f t="shared" si="183"/>
        <v>21946.283865152</v>
      </c>
      <c r="AM418" s="62" t="s">
        <v>4668</v>
      </c>
    </row>
    <row r="419" spans="2:39" s="6" customFormat="1" ht="57.6">
      <c r="B419" s="11" t="s">
        <v>306</v>
      </c>
      <c r="C419" s="11" t="s">
        <v>1532</v>
      </c>
      <c r="D419" s="18" t="s">
        <v>1193</v>
      </c>
      <c r="E419" s="19" t="s">
        <v>307</v>
      </c>
      <c r="F419" s="12">
        <f>VLOOKUP(C419,'Región 5'!$B$6:$N$1720,13,FALSE)</f>
        <v>38634.136606714877</v>
      </c>
      <c r="G419" s="13">
        <v>0.19</v>
      </c>
      <c r="H419" s="27">
        <f t="shared" si="178"/>
        <v>7340.4859552758271</v>
      </c>
      <c r="I419" s="14">
        <f t="shared" si="179"/>
        <v>45975</v>
      </c>
      <c r="J419" s="28">
        <f>VLOOKUP(C419,'Región 5'!$B$6:$N$1720,7,FALSE)</f>
        <v>41720.689460323323</v>
      </c>
      <c r="K419" s="29">
        <v>0.19</v>
      </c>
      <c r="L419" s="28">
        <f t="shared" si="185"/>
        <v>7927</v>
      </c>
      <c r="M419" s="30">
        <f t="shared" si="186"/>
        <v>49648</v>
      </c>
      <c r="N419" s="28">
        <f>VLOOKUP(C419,'Región 5'!$B$6:$N$1720,11,FALSE)</f>
        <v>33911.606288820738</v>
      </c>
      <c r="O419" s="29">
        <v>0.19</v>
      </c>
      <c r="P419" s="28">
        <f t="shared" si="187"/>
        <v>6443</v>
      </c>
      <c r="Q419" s="30">
        <f t="shared" si="188"/>
        <v>40355</v>
      </c>
      <c r="R419" s="38">
        <f>VLOOKUP(C419,'Región 5'!$B$6:$N$1720,10,FALSE)</f>
        <v>26661.471203878966</v>
      </c>
      <c r="S419" s="13">
        <v>0.19</v>
      </c>
      <c r="T419" s="28">
        <f t="shared" si="189"/>
        <v>5066</v>
      </c>
      <c r="U419" s="30">
        <f t="shared" si="190"/>
        <v>31727</v>
      </c>
      <c r="V419" s="12">
        <f>VLOOKUP(C419,'Región 5'!$B$6:$N$1720,9,FALSE)</f>
        <v>43062.896031181823</v>
      </c>
      <c r="W419" s="13">
        <v>0.19</v>
      </c>
      <c r="X419" s="28">
        <f t="shared" si="191"/>
        <v>8182</v>
      </c>
      <c r="Y419" s="30">
        <f t="shared" si="184"/>
        <v>51245</v>
      </c>
      <c r="Z419" s="38">
        <f>VLOOKUP(C419,'Región 5'!$B$6:$N$1720,5,FALSE)</f>
        <v>33809.765712432636</v>
      </c>
      <c r="AA419" s="13">
        <v>0.19</v>
      </c>
      <c r="AB419" s="28">
        <v>3391.5</v>
      </c>
      <c r="AC419" s="30">
        <f t="shared" si="192"/>
        <v>37201</v>
      </c>
      <c r="AD419" s="54">
        <f t="shared" ref="AD419:AD482" si="193">AVERAGE(Z419,V419,R419,N419,J419,F419)</f>
        <v>36300.094217225393</v>
      </c>
      <c r="AE419" s="54">
        <f t="shared" ref="AE419:AE482" si="194">GEOMEAN(Z419,V419,R419,N419,J419,F419)</f>
        <v>35846.775205897655</v>
      </c>
      <c r="AF419" s="54">
        <f t="shared" ref="AF419:AF482" si="195">MEDIAN(Z419,V419,R419,N419,J419,F419)</f>
        <v>36272.871447767808</v>
      </c>
      <c r="AG419" s="54">
        <f t="shared" si="180"/>
        <v>35367.431140087341</v>
      </c>
      <c r="AH419" s="55">
        <f t="shared" ref="AH419:AH482" si="196">STDEVA(Z419,V419,R419,N419,J419,F419)</f>
        <v>6088.9368411835194</v>
      </c>
      <c r="AI419" s="54">
        <f t="shared" si="181"/>
        <v>26661.471203878966</v>
      </c>
      <c r="AJ419" s="60">
        <v>0.19</v>
      </c>
      <c r="AK419" s="55">
        <f t="shared" si="182"/>
        <v>5066</v>
      </c>
      <c r="AL419" s="61">
        <f t="shared" si="183"/>
        <v>31727.471203878966</v>
      </c>
      <c r="AM419" s="62" t="s">
        <v>4668</v>
      </c>
    </row>
    <row r="420" spans="2:39" s="6" customFormat="1" ht="57.6">
      <c r="B420" s="11" t="s">
        <v>308</v>
      </c>
      <c r="C420" s="11" t="s">
        <v>1534</v>
      </c>
      <c r="D420" s="18" t="s">
        <v>1193</v>
      </c>
      <c r="E420" s="19" t="s">
        <v>309</v>
      </c>
      <c r="F420" s="12">
        <f>VLOOKUP(C420,'Región 5'!$B$6:$N$1720,13,FALSE)</f>
        <v>38634.136606714877</v>
      </c>
      <c r="G420" s="13">
        <v>0.19</v>
      </c>
      <c r="H420" s="27">
        <f t="shared" si="178"/>
        <v>7340.4859552758271</v>
      </c>
      <c r="I420" s="14">
        <f t="shared" si="179"/>
        <v>45975</v>
      </c>
      <c r="J420" s="28">
        <f>VLOOKUP(C420,'Región 5'!$B$6:$N$1720,7,FALSE)</f>
        <v>41720.689460323323</v>
      </c>
      <c r="K420" s="29">
        <v>0.19</v>
      </c>
      <c r="L420" s="28">
        <f t="shared" si="185"/>
        <v>7927</v>
      </c>
      <c r="M420" s="30">
        <f t="shared" si="186"/>
        <v>49648</v>
      </c>
      <c r="N420" s="28">
        <f>VLOOKUP(C420,'Región 5'!$B$6:$N$1720,11,FALSE)</f>
        <v>33911.606288820738</v>
      </c>
      <c r="O420" s="29">
        <v>0.19</v>
      </c>
      <c r="P420" s="28">
        <f t="shared" si="187"/>
        <v>6443</v>
      </c>
      <c r="Q420" s="30">
        <f t="shared" si="188"/>
        <v>40355</v>
      </c>
      <c r="R420" s="38">
        <f>VLOOKUP(C420,'Región 5'!$B$6:$N$1720,10,FALSE)</f>
        <v>26661.471203878966</v>
      </c>
      <c r="S420" s="13">
        <v>0.19</v>
      </c>
      <c r="T420" s="28">
        <f t="shared" si="189"/>
        <v>5066</v>
      </c>
      <c r="U420" s="30">
        <f t="shared" si="190"/>
        <v>31727</v>
      </c>
      <c r="V420" s="12">
        <f>VLOOKUP(C420,'Región 5'!$B$6:$N$1720,9,FALSE)</f>
        <v>43062.896031181823</v>
      </c>
      <c r="W420" s="13">
        <v>0.19</v>
      </c>
      <c r="X420" s="28">
        <f t="shared" si="191"/>
        <v>8182</v>
      </c>
      <c r="Y420" s="30">
        <f t="shared" si="184"/>
        <v>51245</v>
      </c>
      <c r="Z420" s="38">
        <f>VLOOKUP(C420,'Región 5'!$B$6:$N$1720,5,FALSE)</f>
        <v>33809.765712432636</v>
      </c>
      <c r="AA420" s="13">
        <v>0.19</v>
      </c>
      <c r="AB420" s="28">
        <v>3391.5</v>
      </c>
      <c r="AC420" s="30">
        <f t="shared" si="192"/>
        <v>37201</v>
      </c>
      <c r="AD420" s="54">
        <f t="shared" si="193"/>
        <v>36300.094217225393</v>
      </c>
      <c r="AE420" s="54">
        <f t="shared" si="194"/>
        <v>35846.775205897655</v>
      </c>
      <c r="AF420" s="54">
        <f t="shared" si="195"/>
        <v>36272.871447767808</v>
      </c>
      <c r="AG420" s="54">
        <f t="shared" si="180"/>
        <v>35367.431140087341</v>
      </c>
      <c r="AH420" s="55">
        <f t="shared" si="196"/>
        <v>6088.9368411835194</v>
      </c>
      <c r="AI420" s="54">
        <f t="shared" si="181"/>
        <v>26661.471203878966</v>
      </c>
      <c r="AJ420" s="60">
        <v>0.19</v>
      </c>
      <c r="AK420" s="55">
        <f t="shared" si="182"/>
        <v>5066</v>
      </c>
      <c r="AL420" s="61">
        <f t="shared" si="183"/>
        <v>31727.471203878966</v>
      </c>
      <c r="AM420" s="62" t="s">
        <v>4668</v>
      </c>
    </row>
    <row r="421" spans="2:39" s="6" customFormat="1" ht="57.6">
      <c r="B421" s="11" t="s">
        <v>310</v>
      </c>
      <c r="C421" s="11" t="s">
        <v>1536</v>
      </c>
      <c r="D421" s="18" t="s">
        <v>1193</v>
      </c>
      <c r="E421" s="19" t="s">
        <v>311</v>
      </c>
      <c r="F421" s="12">
        <f>VLOOKUP(C421,'Región 5'!$B$6:$N$1720,13,FALSE)</f>
        <v>48687.62940400128</v>
      </c>
      <c r="G421" s="13">
        <v>0.19</v>
      </c>
      <c r="H421" s="27">
        <f t="shared" si="178"/>
        <v>9250.6495867602425</v>
      </c>
      <c r="I421" s="14">
        <f t="shared" si="179"/>
        <v>57938</v>
      </c>
      <c r="J421" s="28">
        <f>VLOOKUP(C421,'Región 5'!$B$6:$N$1720,7,FALSE)</f>
        <v>54557.824678884353</v>
      </c>
      <c r="K421" s="29">
        <v>0.19</v>
      </c>
      <c r="L421" s="28">
        <f t="shared" si="185"/>
        <v>10366</v>
      </c>
      <c r="M421" s="30">
        <f t="shared" si="186"/>
        <v>64924</v>
      </c>
      <c r="N421" s="28">
        <f>VLOOKUP(C421,'Región 5'!$B$6:$N$1720,11,FALSE)</f>
        <v>43916.790094743556</v>
      </c>
      <c r="O421" s="29">
        <v>0.19</v>
      </c>
      <c r="P421" s="28">
        <f t="shared" si="187"/>
        <v>8344</v>
      </c>
      <c r="Q421" s="30">
        <f t="shared" si="188"/>
        <v>52261</v>
      </c>
      <c r="R421" s="38">
        <f>VLOOKUP(C421,'Región 5'!$B$6:$N$1720,10,FALSE)</f>
        <v>44795.360913353165</v>
      </c>
      <c r="S421" s="13">
        <v>0.19</v>
      </c>
      <c r="T421" s="28">
        <f t="shared" si="189"/>
        <v>8511</v>
      </c>
      <c r="U421" s="30">
        <f t="shared" si="190"/>
        <v>53306</v>
      </c>
      <c r="V421" s="12">
        <f>VLOOKUP(C421,'Región 5'!$B$6:$N$1720,9,FALSE)</f>
        <v>68288.023413464063</v>
      </c>
      <c r="W421" s="13">
        <v>0.19</v>
      </c>
      <c r="X421" s="28">
        <f t="shared" si="191"/>
        <v>12975</v>
      </c>
      <c r="Y421" s="30">
        <f t="shared" si="184"/>
        <v>81263</v>
      </c>
      <c r="Z421" s="38">
        <f>VLOOKUP(C421,'Región 5'!$B$6:$N$1720,5,FALSE)</f>
        <v>38418.704618201598</v>
      </c>
      <c r="AA421" s="13">
        <v>0.19</v>
      </c>
      <c r="AB421" s="28">
        <v>5386.5</v>
      </c>
      <c r="AC421" s="30">
        <f t="shared" si="192"/>
        <v>43805</v>
      </c>
      <c r="AD421" s="54">
        <f t="shared" si="193"/>
        <v>49777.388853774668</v>
      </c>
      <c r="AE421" s="54">
        <f t="shared" si="194"/>
        <v>48922.025250798033</v>
      </c>
      <c r="AF421" s="54">
        <f t="shared" si="195"/>
        <v>46741.495158677222</v>
      </c>
      <c r="AG421" s="54">
        <f t="shared" si="180"/>
        <v>48140.495670195705</v>
      </c>
      <c r="AH421" s="55">
        <f t="shared" si="196"/>
        <v>10534.426058553807</v>
      </c>
      <c r="AI421" s="54">
        <f t="shared" si="181"/>
        <v>38418.704618201598</v>
      </c>
      <c r="AJ421" s="60">
        <v>0.19</v>
      </c>
      <c r="AK421" s="55">
        <f t="shared" si="182"/>
        <v>7300</v>
      </c>
      <c r="AL421" s="61">
        <f t="shared" si="183"/>
        <v>45718.704618201598</v>
      </c>
      <c r="AM421" s="62" t="s">
        <v>4668</v>
      </c>
    </row>
    <row r="422" spans="2:39" s="6" customFormat="1" ht="57.6">
      <c r="B422" s="11" t="s">
        <v>312</v>
      </c>
      <c r="C422" s="11" t="s">
        <v>1538</v>
      </c>
      <c r="D422" s="18" t="s">
        <v>1193</v>
      </c>
      <c r="E422" s="19" t="s">
        <v>313</v>
      </c>
      <c r="F422" s="12">
        <f>VLOOKUP(C422,'Región 5'!$B$6:$N$1720,13,FALSE)</f>
        <v>48687.62940400128</v>
      </c>
      <c r="G422" s="13">
        <v>0.19</v>
      </c>
      <c r="H422" s="27">
        <f t="shared" si="178"/>
        <v>9250.6495867602425</v>
      </c>
      <c r="I422" s="14">
        <f t="shared" si="179"/>
        <v>57938</v>
      </c>
      <c r="J422" s="28">
        <f>VLOOKUP(C422,'Región 5'!$B$6:$N$1720,7,FALSE)</f>
        <v>54557.824678884353</v>
      </c>
      <c r="K422" s="29">
        <v>0.19</v>
      </c>
      <c r="L422" s="28">
        <f t="shared" si="185"/>
        <v>10366</v>
      </c>
      <c r="M422" s="30">
        <f t="shared" si="186"/>
        <v>64924</v>
      </c>
      <c r="N422" s="28">
        <f>VLOOKUP(C422,'Región 5'!$B$6:$N$1720,11,FALSE)</f>
        <v>43916.790094743556</v>
      </c>
      <c r="O422" s="29">
        <v>0.19</v>
      </c>
      <c r="P422" s="28">
        <f t="shared" si="187"/>
        <v>8344</v>
      </c>
      <c r="Q422" s="30">
        <f t="shared" si="188"/>
        <v>52261</v>
      </c>
      <c r="R422" s="38">
        <f>VLOOKUP(C422,'Región 5'!$B$6:$N$1720,10,FALSE)</f>
        <v>44795.360913353165</v>
      </c>
      <c r="S422" s="13">
        <v>0.19</v>
      </c>
      <c r="T422" s="28">
        <f t="shared" si="189"/>
        <v>8511</v>
      </c>
      <c r="U422" s="30">
        <f t="shared" si="190"/>
        <v>53306</v>
      </c>
      <c r="V422" s="12">
        <f>VLOOKUP(C422,'Región 5'!$B$6:$N$1720,9,FALSE)</f>
        <v>61080.844161383422</v>
      </c>
      <c r="W422" s="13">
        <v>0.19</v>
      </c>
      <c r="X422" s="28">
        <f t="shared" si="191"/>
        <v>11605</v>
      </c>
      <c r="Y422" s="30">
        <f t="shared" si="184"/>
        <v>72686</v>
      </c>
      <c r="Z422" s="38">
        <f>VLOOKUP(C422,'Región 5'!$B$6:$N$1720,5,FALSE)</f>
        <v>38418.704618201598</v>
      </c>
      <c r="AA422" s="13">
        <v>0.19</v>
      </c>
      <c r="AB422" s="28">
        <v>5386.5</v>
      </c>
      <c r="AC422" s="30">
        <f t="shared" si="192"/>
        <v>43805</v>
      </c>
      <c r="AD422" s="54">
        <f t="shared" si="193"/>
        <v>48576.192311761231</v>
      </c>
      <c r="AE422" s="54">
        <f t="shared" si="194"/>
        <v>48020.997327723395</v>
      </c>
      <c r="AF422" s="54">
        <f t="shared" si="195"/>
        <v>46741.495158677222</v>
      </c>
      <c r="AG422" s="54">
        <f t="shared" si="180"/>
        <v>47482.222586314143</v>
      </c>
      <c r="AH422" s="55">
        <f t="shared" si="196"/>
        <v>8140.4905651828394</v>
      </c>
      <c r="AI422" s="54">
        <f t="shared" si="181"/>
        <v>38418.704618201598</v>
      </c>
      <c r="AJ422" s="60">
        <v>0.19</v>
      </c>
      <c r="AK422" s="55">
        <f t="shared" si="182"/>
        <v>7300</v>
      </c>
      <c r="AL422" s="61">
        <f t="shared" si="183"/>
        <v>45718.704618201598</v>
      </c>
      <c r="AM422" s="62" t="s">
        <v>4668</v>
      </c>
    </row>
    <row r="423" spans="2:39" s="6" customFormat="1" ht="57.6">
      <c r="B423" s="11" t="s">
        <v>314</v>
      </c>
      <c r="C423" s="11" t="s">
        <v>1540</v>
      </c>
      <c r="D423" s="18" t="s">
        <v>1193</v>
      </c>
      <c r="E423" s="19" t="s">
        <v>315</v>
      </c>
      <c r="F423" s="12">
        <f>VLOOKUP(C423,'Región 5'!$B$6:$N$1720,13,FALSE)</f>
        <v>35761.710093204478</v>
      </c>
      <c r="G423" s="13">
        <v>0.19</v>
      </c>
      <c r="H423" s="27">
        <f t="shared" si="178"/>
        <v>6794.7249177088506</v>
      </c>
      <c r="I423" s="14">
        <f t="shared" si="179"/>
        <v>42556</v>
      </c>
      <c r="J423" s="28">
        <f>VLOOKUP(C423,'Región 5'!$B$6:$N$1720,7,FALSE)</f>
        <v>15725.229513054206</v>
      </c>
      <c r="K423" s="29">
        <v>0.19</v>
      </c>
      <c r="L423" s="28">
        <f t="shared" si="185"/>
        <v>2988</v>
      </c>
      <c r="M423" s="30">
        <f t="shared" si="186"/>
        <v>18713</v>
      </c>
      <c r="N423" s="28">
        <f>VLOOKUP(C423,'Región 5'!$B$6:$N$1720,11,FALSE)</f>
        <v>28486.637123531778</v>
      </c>
      <c r="O423" s="29">
        <v>0.19</v>
      </c>
      <c r="P423" s="28">
        <f t="shared" si="187"/>
        <v>5412</v>
      </c>
      <c r="Q423" s="30">
        <f t="shared" si="188"/>
        <v>33899</v>
      </c>
      <c r="R423" s="38">
        <f>VLOOKUP(C423,'Región 5'!$B$6:$N$1720,10,FALSE)</f>
        <v>9757.1889459336526</v>
      </c>
      <c r="S423" s="13">
        <v>0.19</v>
      </c>
      <c r="T423" s="28">
        <f t="shared" si="189"/>
        <v>1854</v>
      </c>
      <c r="U423" s="30">
        <f t="shared" si="190"/>
        <v>11611</v>
      </c>
      <c r="V423" s="12">
        <f>VLOOKUP(C423,'Región 5'!$B$6:$N$1720,9,FALSE)</f>
        <v>19729.653202570753</v>
      </c>
      <c r="W423" s="13">
        <v>0.19</v>
      </c>
      <c r="X423" s="28">
        <f t="shared" si="191"/>
        <v>3749</v>
      </c>
      <c r="Y423" s="30">
        <f t="shared" si="184"/>
        <v>23479</v>
      </c>
      <c r="Z423" s="38">
        <f>VLOOKUP(C423,'Región 5'!$B$6:$N$1720,5,FALSE)</f>
        <v>6918.6309523143673</v>
      </c>
      <c r="AA423" s="13">
        <v>0.19</v>
      </c>
      <c r="AB423" s="28">
        <v>1966.5</v>
      </c>
      <c r="AC423" s="30">
        <f t="shared" si="192"/>
        <v>8885</v>
      </c>
      <c r="AD423" s="54">
        <f t="shared" si="193"/>
        <v>19396.508305101539</v>
      </c>
      <c r="AE423" s="54">
        <f t="shared" si="194"/>
        <v>16654.060233913169</v>
      </c>
      <c r="AF423" s="54">
        <f t="shared" si="195"/>
        <v>17727.44135781248</v>
      </c>
      <c r="AG423" s="54">
        <f t="shared" si="180"/>
        <v>14138.6037100088</v>
      </c>
      <c r="AH423" s="55">
        <f t="shared" si="196"/>
        <v>11069.358119889857</v>
      </c>
      <c r="AI423" s="54">
        <f t="shared" si="181"/>
        <v>6918.6309523143673</v>
      </c>
      <c r="AJ423" s="60">
        <v>0.19</v>
      </c>
      <c r="AK423" s="55">
        <f t="shared" si="182"/>
        <v>1315</v>
      </c>
      <c r="AL423" s="61">
        <f t="shared" si="183"/>
        <v>8233.6309523143682</v>
      </c>
      <c r="AM423" s="62" t="s">
        <v>4668</v>
      </c>
    </row>
    <row r="424" spans="2:39" s="6" customFormat="1" ht="57.6">
      <c r="B424" s="11" t="s">
        <v>316</v>
      </c>
      <c r="C424" s="11" t="s">
        <v>1542</v>
      </c>
      <c r="D424" s="18" t="s">
        <v>1193</v>
      </c>
      <c r="E424" s="19" t="s">
        <v>317</v>
      </c>
      <c r="F424" s="12">
        <f>VLOOKUP(C424,'Región 5'!$B$6:$N$1720,13,FALSE)</f>
        <v>15654.72449863168</v>
      </c>
      <c r="G424" s="13">
        <v>0.19</v>
      </c>
      <c r="H424" s="27">
        <f t="shared" si="178"/>
        <v>2974.3976547400193</v>
      </c>
      <c r="I424" s="14">
        <f t="shared" si="179"/>
        <v>18629</v>
      </c>
      <c r="J424" s="28">
        <f>VLOOKUP(C424,'Región 5'!$B$6:$N$1720,7,FALSE)</f>
        <v>11018.366976142848</v>
      </c>
      <c r="K424" s="29">
        <v>0.19</v>
      </c>
      <c r="L424" s="28">
        <f t="shared" si="185"/>
        <v>2093</v>
      </c>
      <c r="M424" s="30">
        <f t="shared" si="186"/>
        <v>13111</v>
      </c>
      <c r="N424" s="28">
        <f>VLOOKUP(C424,'Región 5'!$B$6:$N$1720,11,FALSE)</f>
        <v>10682.815333428223</v>
      </c>
      <c r="O424" s="29">
        <v>0.19</v>
      </c>
      <c r="P424" s="28">
        <f t="shared" si="187"/>
        <v>2030</v>
      </c>
      <c r="Q424" s="30">
        <f t="shared" si="188"/>
        <v>12713</v>
      </c>
      <c r="R424" s="38">
        <f>VLOOKUP(C424,'Región 5'!$B$6:$N$1720,10,FALSE)</f>
        <v>8887.8621181038798</v>
      </c>
      <c r="S424" s="13">
        <v>0.19</v>
      </c>
      <c r="T424" s="28">
        <f t="shared" si="189"/>
        <v>1689</v>
      </c>
      <c r="U424" s="30">
        <f t="shared" si="190"/>
        <v>10577</v>
      </c>
      <c r="V424" s="12">
        <f>VLOOKUP(C424,'Región 5'!$B$6:$N$1720,9,FALSE)</f>
        <v>19639.563461919741</v>
      </c>
      <c r="W424" s="13">
        <v>0.19</v>
      </c>
      <c r="X424" s="28">
        <f t="shared" si="191"/>
        <v>3732</v>
      </c>
      <c r="Y424" s="30">
        <f t="shared" si="184"/>
        <v>23372</v>
      </c>
      <c r="Z424" s="38">
        <f>VLOOKUP(C424,'Región 5'!$B$6:$N$1720,5,FALSE)</f>
        <v>8454.0734886272003</v>
      </c>
      <c r="AA424" s="13">
        <v>0.19</v>
      </c>
      <c r="AB424" s="28">
        <v>741</v>
      </c>
      <c r="AC424" s="30">
        <f t="shared" si="192"/>
        <v>9195</v>
      </c>
      <c r="AD424" s="54">
        <f t="shared" si="193"/>
        <v>12389.567646142263</v>
      </c>
      <c r="AE424" s="54">
        <f t="shared" si="194"/>
        <v>11814.279925769377</v>
      </c>
      <c r="AF424" s="54">
        <f t="shared" si="195"/>
        <v>10850.591154785536</v>
      </c>
      <c r="AG424" s="54">
        <f t="shared" si="180"/>
        <v>11321.585430017192</v>
      </c>
      <c r="AH424" s="55">
        <f t="shared" si="196"/>
        <v>4376.4583672974804</v>
      </c>
      <c r="AI424" s="54">
        <f t="shared" si="181"/>
        <v>8454.0734886272003</v>
      </c>
      <c r="AJ424" s="60">
        <v>0.19</v>
      </c>
      <c r="AK424" s="55">
        <f t="shared" si="182"/>
        <v>1606</v>
      </c>
      <c r="AL424" s="61">
        <f t="shared" si="183"/>
        <v>10060.0734886272</v>
      </c>
      <c r="AM424" s="62" t="s">
        <v>4668</v>
      </c>
    </row>
    <row r="425" spans="2:39" s="6" customFormat="1" ht="57.6">
      <c r="B425" s="11" t="s">
        <v>318</v>
      </c>
      <c r="C425" s="11" t="s">
        <v>1544</v>
      </c>
      <c r="D425" s="18" t="s">
        <v>1193</v>
      </c>
      <c r="E425" s="19" t="s">
        <v>319</v>
      </c>
      <c r="F425" s="12">
        <f>VLOOKUP(C425,'Región 5'!$B$6:$N$1720,13,FALSE)</f>
        <v>15654.72449863168</v>
      </c>
      <c r="G425" s="13">
        <v>0.19</v>
      </c>
      <c r="H425" s="27">
        <f t="shared" si="178"/>
        <v>2974.3976547400193</v>
      </c>
      <c r="I425" s="14">
        <f t="shared" si="179"/>
        <v>18629</v>
      </c>
      <c r="J425" s="28">
        <f>VLOOKUP(C425,'Región 5'!$B$6:$N$1720,7,FALSE)</f>
        <v>10590.114295946752</v>
      </c>
      <c r="K425" s="29">
        <v>0.19</v>
      </c>
      <c r="L425" s="28">
        <f t="shared" si="185"/>
        <v>2012</v>
      </c>
      <c r="M425" s="30">
        <f t="shared" si="186"/>
        <v>12602</v>
      </c>
      <c r="N425" s="28">
        <f>VLOOKUP(C425,'Región 5'!$B$6:$N$1720,11,FALSE)</f>
        <v>28486.637123531778</v>
      </c>
      <c r="O425" s="29">
        <v>0.19</v>
      </c>
      <c r="P425" s="28">
        <f t="shared" si="187"/>
        <v>5412</v>
      </c>
      <c r="Q425" s="30">
        <f t="shared" si="188"/>
        <v>33899</v>
      </c>
      <c r="R425" s="38">
        <f>VLOOKUP(C425,'Región 5'!$B$6:$N$1720,10,FALSE)</f>
        <v>12441.31484499929</v>
      </c>
      <c r="S425" s="13">
        <v>0.19</v>
      </c>
      <c r="T425" s="28">
        <f t="shared" si="189"/>
        <v>2364</v>
      </c>
      <c r="U425" s="30">
        <f t="shared" si="190"/>
        <v>14805</v>
      </c>
      <c r="V425" s="12">
        <f>VLOOKUP(C425,'Región 5'!$B$6:$N$1720,9,FALSE)</f>
        <v>23333.242828611073</v>
      </c>
      <c r="W425" s="13">
        <v>0.19</v>
      </c>
      <c r="X425" s="28">
        <f t="shared" si="191"/>
        <v>4433</v>
      </c>
      <c r="Y425" s="30">
        <f t="shared" si="184"/>
        <v>27766</v>
      </c>
      <c r="Z425" s="38">
        <f>VLOOKUP(C425,'Región 5'!$B$6:$N$1720,5,FALSE)</f>
        <v>6918.6309523143673</v>
      </c>
      <c r="AA425" s="13">
        <v>0.19</v>
      </c>
      <c r="AB425" s="28">
        <v>712.5</v>
      </c>
      <c r="AC425" s="30">
        <f t="shared" si="192"/>
        <v>7631</v>
      </c>
      <c r="AD425" s="54">
        <f t="shared" si="193"/>
        <v>16237.44409067249</v>
      </c>
      <c r="AE425" s="54">
        <f t="shared" si="194"/>
        <v>14549.278855636116</v>
      </c>
      <c r="AF425" s="54">
        <f t="shared" si="195"/>
        <v>14048.019671815484</v>
      </c>
      <c r="AG425" s="54">
        <f t="shared" si="180"/>
        <v>13010.040283017859</v>
      </c>
      <c r="AH425" s="55">
        <f t="shared" si="196"/>
        <v>8171.607689756238</v>
      </c>
      <c r="AI425" s="54">
        <f t="shared" si="181"/>
        <v>6918.6309523143673</v>
      </c>
      <c r="AJ425" s="60">
        <v>0.19</v>
      </c>
      <c r="AK425" s="55">
        <f t="shared" si="182"/>
        <v>1315</v>
      </c>
      <c r="AL425" s="61">
        <f t="shared" si="183"/>
        <v>8233.6309523143682</v>
      </c>
      <c r="AM425" s="62" t="s">
        <v>4668</v>
      </c>
    </row>
    <row r="426" spans="2:39" s="6" customFormat="1" ht="57.6">
      <c r="B426" s="11" t="s">
        <v>320</v>
      </c>
      <c r="C426" s="11" t="s">
        <v>1546</v>
      </c>
      <c r="D426" s="18" t="s">
        <v>1193</v>
      </c>
      <c r="E426" s="19" t="s">
        <v>321</v>
      </c>
      <c r="F426" s="12">
        <f>VLOOKUP(C426,'Región 5'!$B$6:$N$1720,13,FALSE)</f>
        <v>15654.72449863168</v>
      </c>
      <c r="G426" s="13">
        <v>0.19</v>
      </c>
      <c r="H426" s="27">
        <f t="shared" si="178"/>
        <v>2974.3976547400193</v>
      </c>
      <c r="I426" s="14">
        <f t="shared" si="179"/>
        <v>18629</v>
      </c>
      <c r="J426" s="28">
        <f>VLOOKUP(C426,'Región 5'!$B$6:$N$1720,7,FALSE)</f>
        <v>105905.05990471323</v>
      </c>
      <c r="K426" s="29">
        <v>0.19</v>
      </c>
      <c r="L426" s="28">
        <f t="shared" si="185"/>
        <v>20122</v>
      </c>
      <c r="M426" s="30">
        <f t="shared" si="186"/>
        <v>126027</v>
      </c>
      <c r="N426" s="28">
        <f>VLOOKUP(C426,'Región 5'!$B$6:$N$1720,11,FALSE)</f>
        <v>28486.637123531778</v>
      </c>
      <c r="O426" s="29">
        <v>0.19</v>
      </c>
      <c r="P426" s="28">
        <f t="shared" si="187"/>
        <v>5412</v>
      </c>
      <c r="Q426" s="30">
        <f t="shared" si="188"/>
        <v>33899</v>
      </c>
      <c r="R426" s="38">
        <f>VLOOKUP(C426,'Región 5'!$B$6:$N$1720,10,FALSE)</f>
        <v>12441.31484499929</v>
      </c>
      <c r="S426" s="13">
        <v>0.19</v>
      </c>
      <c r="T426" s="28">
        <f t="shared" si="189"/>
        <v>2364</v>
      </c>
      <c r="U426" s="30">
        <f t="shared" si="190"/>
        <v>14805</v>
      </c>
      <c r="V426" s="12">
        <f>VLOOKUP(C426,'Región 5'!$B$6:$N$1720,9,FALSE)</f>
        <v>19729.653202570753</v>
      </c>
      <c r="W426" s="13">
        <v>0.19</v>
      </c>
      <c r="X426" s="28">
        <f t="shared" si="191"/>
        <v>3749</v>
      </c>
      <c r="Y426" s="30">
        <f t="shared" si="184"/>
        <v>23479</v>
      </c>
      <c r="Z426" s="38">
        <f>VLOOKUP(C426,'Región 5'!$B$6:$N$1720,5,FALSE)</f>
        <v>6918.6309523143673</v>
      </c>
      <c r="AA426" s="13">
        <v>0.19</v>
      </c>
      <c r="AB426" s="28">
        <v>712.5</v>
      </c>
      <c r="AC426" s="30">
        <f t="shared" si="192"/>
        <v>7631</v>
      </c>
      <c r="AD426" s="54">
        <f t="shared" si="193"/>
        <v>31522.670087793511</v>
      </c>
      <c r="AE426" s="54">
        <f t="shared" si="194"/>
        <v>20766.734157402509</v>
      </c>
      <c r="AF426" s="54">
        <f t="shared" si="195"/>
        <v>17692.188850601218</v>
      </c>
      <c r="AG426" s="54">
        <f t="shared" si="180"/>
        <v>15623.989804163406</v>
      </c>
      <c r="AH426" s="55">
        <f t="shared" si="196"/>
        <v>37154.49155941698</v>
      </c>
      <c r="AI426" s="54">
        <f t="shared" si="181"/>
        <v>6918.6309523143673</v>
      </c>
      <c r="AJ426" s="60">
        <v>0.19</v>
      </c>
      <c r="AK426" s="55">
        <f t="shared" si="182"/>
        <v>1315</v>
      </c>
      <c r="AL426" s="61">
        <f t="shared" si="183"/>
        <v>8233.6309523143682</v>
      </c>
      <c r="AM426" s="62" t="s">
        <v>4668</v>
      </c>
    </row>
    <row r="427" spans="2:39" s="6" customFormat="1" ht="57.6">
      <c r="B427" s="11" t="s">
        <v>322</v>
      </c>
      <c r="C427" s="11" t="s">
        <v>1548</v>
      </c>
      <c r="D427" s="18" t="s">
        <v>1193</v>
      </c>
      <c r="E427" s="19" t="s">
        <v>323</v>
      </c>
      <c r="F427" s="12">
        <f>VLOOKUP(C427,'Región 5'!$B$6:$N$1720,13,FALSE)</f>
        <v>23697.518736460799</v>
      </c>
      <c r="G427" s="13">
        <v>0.19</v>
      </c>
      <c r="H427" s="27">
        <f t="shared" si="178"/>
        <v>4502.5285599275521</v>
      </c>
      <c r="I427" s="14">
        <f t="shared" si="179"/>
        <v>28200</v>
      </c>
      <c r="J427" s="28">
        <f>VLOOKUP(C427,'Región 5'!$B$6:$N$1720,7,FALSE)</f>
        <v>16794.555565129216</v>
      </c>
      <c r="K427" s="29">
        <v>0.19</v>
      </c>
      <c r="L427" s="28">
        <f t="shared" si="185"/>
        <v>3191</v>
      </c>
      <c r="M427" s="30">
        <f t="shared" si="186"/>
        <v>19986</v>
      </c>
      <c r="N427" s="28">
        <f>VLOOKUP(C427,'Región 5'!$B$6:$N$1720,11,FALSE)</f>
        <v>10398.183978907649</v>
      </c>
      <c r="O427" s="29">
        <v>0.19</v>
      </c>
      <c r="P427" s="28">
        <f t="shared" si="187"/>
        <v>1976</v>
      </c>
      <c r="Q427" s="30">
        <f t="shared" si="188"/>
        <v>12374</v>
      </c>
      <c r="R427" s="38">
        <f>VLOOKUP(C427,'Región 5'!$B$6:$N$1720,10,FALSE)</f>
        <v>13549.301146649321</v>
      </c>
      <c r="S427" s="13">
        <v>0.19</v>
      </c>
      <c r="T427" s="28">
        <f t="shared" si="189"/>
        <v>2574</v>
      </c>
      <c r="U427" s="30">
        <f t="shared" si="190"/>
        <v>16123</v>
      </c>
      <c r="V427" s="12">
        <f>VLOOKUP(C427,'Región 5'!$B$6:$N$1720,9,FALSE)</f>
        <v>41261.101218161661</v>
      </c>
      <c r="W427" s="13">
        <v>0.19</v>
      </c>
      <c r="X427" s="28">
        <f t="shared" si="191"/>
        <v>7840</v>
      </c>
      <c r="Y427" s="30">
        <f t="shared" si="184"/>
        <v>49101</v>
      </c>
      <c r="Z427" s="38">
        <f>VLOOKUP(C427,'Región 5'!$B$6:$N$1720,5,FALSE)</f>
        <v>9223.1004051988475</v>
      </c>
      <c r="AA427" s="13">
        <v>0.19</v>
      </c>
      <c r="AB427" s="28">
        <v>2251.5</v>
      </c>
      <c r="AC427" s="30">
        <f t="shared" si="192"/>
        <v>11475</v>
      </c>
      <c r="AD427" s="54">
        <f t="shared" si="193"/>
        <v>19153.96017508458</v>
      </c>
      <c r="AE427" s="54">
        <f t="shared" si="194"/>
        <v>16654.333451634338</v>
      </c>
      <c r="AF427" s="54">
        <f t="shared" si="195"/>
        <v>15171.928355889268</v>
      </c>
      <c r="AG427" s="54">
        <f t="shared" si="180"/>
        <v>14837.671693363218</v>
      </c>
      <c r="AH427" s="55">
        <f t="shared" si="196"/>
        <v>12013.610573048651</v>
      </c>
      <c r="AI427" s="54">
        <f t="shared" si="181"/>
        <v>9223.1004051988475</v>
      </c>
      <c r="AJ427" s="60">
        <v>0.19</v>
      </c>
      <c r="AK427" s="55">
        <f t="shared" si="182"/>
        <v>1752</v>
      </c>
      <c r="AL427" s="61">
        <f t="shared" si="183"/>
        <v>10975.100405198848</v>
      </c>
      <c r="AM427" s="62" t="s">
        <v>4668</v>
      </c>
    </row>
    <row r="428" spans="2:39" s="6" customFormat="1" ht="57.6">
      <c r="B428" s="11" t="s">
        <v>324</v>
      </c>
      <c r="C428" s="11" t="s">
        <v>1550</v>
      </c>
      <c r="D428" s="18" t="s">
        <v>1193</v>
      </c>
      <c r="E428" s="19" t="s">
        <v>325</v>
      </c>
      <c r="F428" s="12">
        <f>VLOOKUP(C428,'Región 5'!$B$6:$N$1720,13,FALSE)</f>
        <v>45958.824216166395</v>
      </c>
      <c r="G428" s="13">
        <v>0.19</v>
      </c>
      <c r="H428" s="27">
        <f t="shared" si="178"/>
        <v>8732.1766010716146</v>
      </c>
      <c r="I428" s="14">
        <f t="shared" si="179"/>
        <v>54691</v>
      </c>
      <c r="J428" s="28">
        <f>VLOOKUP(C428,'Región 5'!$B$6:$N$1720,7,FALSE)</f>
        <v>149465.40798209843</v>
      </c>
      <c r="K428" s="29">
        <v>0.19</v>
      </c>
      <c r="L428" s="28">
        <f t="shared" si="185"/>
        <v>28398</v>
      </c>
      <c r="M428" s="30">
        <f t="shared" si="186"/>
        <v>177863</v>
      </c>
      <c r="N428" s="28">
        <f>VLOOKUP(C428,'Región 5'!$B$6:$N$1720,11,FALSE)</f>
        <v>37982.618047514108</v>
      </c>
      <c r="O428" s="29">
        <v>0.19</v>
      </c>
      <c r="P428" s="28">
        <f t="shared" si="187"/>
        <v>7217</v>
      </c>
      <c r="Q428" s="30">
        <f t="shared" si="188"/>
        <v>45200</v>
      </c>
      <c r="R428" s="38">
        <f>VLOOKUP(C428,'Región 5'!$B$6:$N$1720,10,FALSE)</f>
        <v>64076.719732554011</v>
      </c>
      <c r="S428" s="13">
        <v>0.19</v>
      </c>
      <c r="T428" s="28">
        <f t="shared" si="189"/>
        <v>12175</v>
      </c>
      <c r="U428" s="30">
        <f t="shared" si="190"/>
        <v>76252</v>
      </c>
      <c r="V428" s="12">
        <f>VLOOKUP(C428,'Región 5'!$B$6:$N$1720,9,FALSE)</f>
        <v>62882.638974403577</v>
      </c>
      <c r="W428" s="13">
        <v>0.19</v>
      </c>
      <c r="X428" s="28">
        <f t="shared" si="191"/>
        <v>11948</v>
      </c>
      <c r="Y428" s="30">
        <f t="shared" si="184"/>
        <v>74831</v>
      </c>
      <c r="Z428" s="38">
        <f>VLOOKUP(C428,'Región 5'!$B$6:$N$1720,5,FALSE)</f>
        <v>36881.956433473541</v>
      </c>
      <c r="AA428" s="13">
        <v>0.19</v>
      </c>
      <c r="AB428" s="28">
        <v>9946.5</v>
      </c>
      <c r="AC428" s="30">
        <f t="shared" si="192"/>
        <v>46828</v>
      </c>
      <c r="AD428" s="54">
        <f t="shared" si="193"/>
        <v>66208.027564368342</v>
      </c>
      <c r="AE428" s="54">
        <f t="shared" si="194"/>
        <v>58177.704271392613</v>
      </c>
      <c r="AF428" s="54">
        <f t="shared" si="195"/>
        <v>54420.731595284989</v>
      </c>
      <c r="AG428" s="54">
        <f t="shared" si="180"/>
        <v>52910.327077533802</v>
      </c>
      <c r="AH428" s="55">
        <f t="shared" si="196"/>
        <v>42459.662040520532</v>
      </c>
      <c r="AI428" s="54">
        <f t="shared" si="181"/>
        <v>36881.956433473541</v>
      </c>
      <c r="AJ428" s="60">
        <v>0.19</v>
      </c>
      <c r="AK428" s="55">
        <f t="shared" si="182"/>
        <v>7008</v>
      </c>
      <c r="AL428" s="61">
        <f t="shared" si="183"/>
        <v>43889.956433473541</v>
      </c>
      <c r="AM428" s="62" t="s">
        <v>4668</v>
      </c>
    </row>
    <row r="429" spans="2:39" s="6" customFormat="1" ht="57.6">
      <c r="B429" s="11" t="s">
        <v>326</v>
      </c>
      <c r="C429" s="11" t="s">
        <v>1552</v>
      </c>
      <c r="D429" s="18" t="s">
        <v>1193</v>
      </c>
      <c r="E429" s="19" t="s">
        <v>327</v>
      </c>
      <c r="F429" s="12">
        <f>VLOOKUP(C429,'Región 5'!$B$6:$N$1720,13,FALSE)</f>
        <v>14218.51124187648</v>
      </c>
      <c r="G429" s="13">
        <v>0.19</v>
      </c>
      <c r="H429" s="27">
        <f t="shared" si="178"/>
        <v>2701.5171359565311</v>
      </c>
      <c r="I429" s="14">
        <f t="shared" si="179"/>
        <v>16920</v>
      </c>
      <c r="J429" s="28">
        <f>VLOOKUP(C429,'Región 5'!$B$6:$N$1720,7,FALSE)</f>
        <v>16046.419023201281</v>
      </c>
      <c r="K429" s="29">
        <v>0.19</v>
      </c>
      <c r="L429" s="28">
        <f t="shared" si="185"/>
        <v>3049</v>
      </c>
      <c r="M429" s="30">
        <f t="shared" si="186"/>
        <v>19095</v>
      </c>
      <c r="N429" s="28">
        <f>VLOOKUP(C429,'Región 5'!$B$6:$N$1720,11,FALSE)</f>
        <v>7833.8904913919996</v>
      </c>
      <c r="O429" s="29">
        <v>0.19</v>
      </c>
      <c r="P429" s="28">
        <f t="shared" si="187"/>
        <v>1488</v>
      </c>
      <c r="Q429" s="30">
        <f t="shared" si="188"/>
        <v>9322</v>
      </c>
      <c r="R429" s="38">
        <f>VLOOKUP(C429,'Región 5'!$B$6:$N$1720,10,FALSE)</f>
        <v>10664.588481551586</v>
      </c>
      <c r="S429" s="13">
        <v>0.19</v>
      </c>
      <c r="T429" s="28">
        <f t="shared" si="189"/>
        <v>2026</v>
      </c>
      <c r="U429" s="30">
        <f t="shared" si="190"/>
        <v>12691</v>
      </c>
      <c r="V429" s="12">
        <f>VLOOKUP(C429,'Región 5'!$B$6:$N$1720,9,FALSE)</f>
        <v>19729.653202570753</v>
      </c>
      <c r="W429" s="13">
        <v>0.19</v>
      </c>
      <c r="X429" s="28">
        <f t="shared" si="191"/>
        <v>3749</v>
      </c>
      <c r="Y429" s="30">
        <f t="shared" si="184"/>
        <v>23479</v>
      </c>
      <c r="Z429" s="38">
        <f>VLOOKUP(C429,'Región 5'!$B$6:$N$1720,5,FALSE)</f>
        <v>1539.3594815585279</v>
      </c>
      <c r="AA429" s="13">
        <v>0.19</v>
      </c>
      <c r="AB429" s="28">
        <v>1852.5</v>
      </c>
      <c r="AC429" s="30">
        <f t="shared" si="192"/>
        <v>3392</v>
      </c>
      <c r="AD429" s="54">
        <f t="shared" si="193"/>
        <v>11672.070320358436</v>
      </c>
      <c r="AE429" s="54">
        <f t="shared" si="194"/>
        <v>9129.2596491305303</v>
      </c>
      <c r="AF429" s="54">
        <f t="shared" si="195"/>
        <v>12441.549861714033</v>
      </c>
      <c r="AG429" s="54">
        <f t="shared" si="180"/>
        <v>5690.5761511377823</v>
      </c>
      <c r="AH429" s="55">
        <f t="shared" si="196"/>
        <v>6464.7104009740333</v>
      </c>
      <c r="AI429" s="54">
        <f t="shared" si="181"/>
        <v>1539.3594815585279</v>
      </c>
      <c r="AJ429" s="60">
        <v>0.19</v>
      </c>
      <c r="AK429" s="55">
        <f t="shared" si="182"/>
        <v>292</v>
      </c>
      <c r="AL429" s="61">
        <f t="shared" si="183"/>
        <v>1831.3594815585279</v>
      </c>
      <c r="AM429" s="62" t="s">
        <v>4668</v>
      </c>
    </row>
    <row r="430" spans="2:39" s="6" customFormat="1" ht="57.6">
      <c r="B430" s="11" t="s">
        <v>328</v>
      </c>
      <c r="C430" s="11" t="s">
        <v>1554</v>
      </c>
      <c r="D430" s="18" t="s">
        <v>1193</v>
      </c>
      <c r="E430" s="19" t="s">
        <v>329</v>
      </c>
      <c r="F430" s="12">
        <f>VLOOKUP(C430,'Región 5'!$B$6:$N$1720,13,FALSE)</f>
        <v>30734.96369456128</v>
      </c>
      <c r="G430" s="13">
        <v>0.19</v>
      </c>
      <c r="H430" s="27">
        <f t="shared" si="178"/>
        <v>5839.6431019666434</v>
      </c>
      <c r="I430" s="14">
        <f t="shared" si="179"/>
        <v>36575</v>
      </c>
      <c r="J430" s="28">
        <f>VLOOKUP(C430,'Región 5'!$B$6:$N$1720,7,FALSE)</f>
        <v>20113.513836648959</v>
      </c>
      <c r="K430" s="29">
        <v>0.19</v>
      </c>
      <c r="L430" s="28">
        <f t="shared" si="185"/>
        <v>3822</v>
      </c>
      <c r="M430" s="30">
        <f t="shared" si="186"/>
        <v>23936</v>
      </c>
      <c r="N430" s="28">
        <f>VLOOKUP(C430,'Región 5'!$B$6:$N$1720,11,FALSE)</f>
        <v>15430.152971211774</v>
      </c>
      <c r="O430" s="29">
        <v>0.19</v>
      </c>
      <c r="P430" s="28">
        <f t="shared" si="187"/>
        <v>2932</v>
      </c>
      <c r="Q430" s="30">
        <f t="shared" si="188"/>
        <v>18362</v>
      </c>
      <c r="R430" s="38">
        <f>VLOOKUP(C430,'Región 5'!$B$6:$N$1720,10,FALSE)</f>
        <v>11552.951663275437</v>
      </c>
      <c r="S430" s="13">
        <v>0.19</v>
      </c>
      <c r="T430" s="28">
        <f t="shared" si="189"/>
        <v>2195</v>
      </c>
      <c r="U430" s="30">
        <f t="shared" si="190"/>
        <v>13748</v>
      </c>
      <c r="V430" s="12">
        <f>VLOOKUP(C430,'Región 5'!$B$6:$N$1720,9,FALSE)</f>
        <v>26666.563232698369</v>
      </c>
      <c r="W430" s="13">
        <v>0.19</v>
      </c>
      <c r="X430" s="28">
        <f t="shared" si="191"/>
        <v>5067</v>
      </c>
      <c r="Y430" s="30">
        <f t="shared" si="184"/>
        <v>31734</v>
      </c>
      <c r="Z430" s="38">
        <f>VLOOKUP(C430,'Región 5'!$B$6:$N$1720,5,FALSE)</f>
        <v>9223.1004051988475</v>
      </c>
      <c r="AA430" s="13">
        <v>0.19</v>
      </c>
      <c r="AB430" s="28">
        <v>6526.5</v>
      </c>
      <c r="AC430" s="30">
        <f t="shared" si="192"/>
        <v>15750</v>
      </c>
      <c r="AD430" s="54">
        <f t="shared" si="193"/>
        <v>18953.540967265781</v>
      </c>
      <c r="AE430" s="54">
        <f t="shared" si="194"/>
        <v>17331.572606198806</v>
      </c>
      <c r="AF430" s="54">
        <f t="shared" si="195"/>
        <v>17771.833403930366</v>
      </c>
      <c r="AG430" s="54">
        <f t="shared" si="180"/>
        <v>15808.45441741897</v>
      </c>
      <c r="AH430" s="55">
        <f t="shared" si="196"/>
        <v>8502.9715929549056</v>
      </c>
      <c r="AI430" s="54">
        <f t="shared" si="181"/>
        <v>9223.1004051988475</v>
      </c>
      <c r="AJ430" s="60">
        <v>0.19</v>
      </c>
      <c r="AK430" s="55">
        <f t="shared" si="182"/>
        <v>1752</v>
      </c>
      <c r="AL430" s="61">
        <f t="shared" si="183"/>
        <v>10975.100405198848</v>
      </c>
      <c r="AM430" s="62" t="s">
        <v>4668</v>
      </c>
    </row>
    <row r="431" spans="2:39" s="6" customFormat="1" ht="57.6">
      <c r="B431" s="11" t="s">
        <v>330</v>
      </c>
      <c r="C431" s="11" t="s">
        <v>1556</v>
      </c>
      <c r="D431" s="18" t="s">
        <v>1193</v>
      </c>
      <c r="E431" s="19" t="s">
        <v>331</v>
      </c>
      <c r="F431" s="12">
        <f>VLOOKUP(C431,'Región 5'!$B$6:$N$1720,13,FALSE)</f>
        <v>17234.559081062398</v>
      </c>
      <c r="G431" s="13">
        <v>0.19</v>
      </c>
      <c r="H431" s="27">
        <f t="shared" si="178"/>
        <v>3274.5662254018557</v>
      </c>
      <c r="I431" s="14">
        <f t="shared" si="179"/>
        <v>20509</v>
      </c>
      <c r="J431" s="28">
        <f>VLOOKUP(C431,'Región 5'!$B$6:$N$1720,7,FALSE)</f>
        <v>17115.745075276289</v>
      </c>
      <c r="K431" s="29">
        <v>0.19</v>
      </c>
      <c r="L431" s="28">
        <f t="shared" si="185"/>
        <v>3252</v>
      </c>
      <c r="M431" s="30">
        <f t="shared" si="186"/>
        <v>20368</v>
      </c>
      <c r="N431" s="28">
        <f>VLOOKUP(C431,'Región 5'!$B$6:$N$1720,11,FALSE)</f>
        <v>20945.211877151742</v>
      </c>
      <c r="O431" s="29">
        <v>0.19</v>
      </c>
      <c r="P431" s="28">
        <f t="shared" si="187"/>
        <v>3980</v>
      </c>
      <c r="Q431" s="30">
        <f t="shared" si="188"/>
        <v>24925</v>
      </c>
      <c r="R431" s="38">
        <f>VLOOKUP(C431,'Región 5'!$B$6:$N$1720,10,FALSE)</f>
        <v>11552.951663275437</v>
      </c>
      <c r="S431" s="13">
        <v>0.19</v>
      </c>
      <c r="T431" s="28">
        <f t="shared" si="189"/>
        <v>2195</v>
      </c>
      <c r="U431" s="30">
        <f t="shared" si="190"/>
        <v>13748</v>
      </c>
      <c r="V431" s="12">
        <f>VLOOKUP(C431,'Región 5'!$B$6:$N$1720,9,FALSE)</f>
        <v>25044.947900980223</v>
      </c>
      <c r="W431" s="13">
        <v>0.19</v>
      </c>
      <c r="X431" s="28">
        <f t="shared" si="191"/>
        <v>4759</v>
      </c>
      <c r="Y431" s="30">
        <f t="shared" si="184"/>
        <v>29804</v>
      </c>
      <c r="Z431" s="38">
        <f>VLOOKUP(C431,'Región 5'!$B$6:$N$1720,5,FALSE)</f>
        <v>1539.3594815585279</v>
      </c>
      <c r="AA431" s="13">
        <v>0.19</v>
      </c>
      <c r="AB431" s="28">
        <v>3676.5</v>
      </c>
      <c r="AC431" s="30">
        <f t="shared" si="192"/>
        <v>5216</v>
      </c>
      <c r="AD431" s="54">
        <f t="shared" si="193"/>
        <v>15572.129179884103</v>
      </c>
      <c r="AE431" s="54">
        <f t="shared" si="194"/>
        <v>11837.835865314339</v>
      </c>
      <c r="AF431" s="54">
        <f t="shared" si="195"/>
        <v>17175.152078169343</v>
      </c>
      <c r="AG431" s="54">
        <f t="shared" si="180"/>
        <v>6380.946895174744</v>
      </c>
      <c r="AH431" s="55">
        <f t="shared" si="196"/>
        <v>8207.5958565163528</v>
      </c>
      <c r="AI431" s="54">
        <f t="shared" si="181"/>
        <v>1539.3594815585279</v>
      </c>
      <c r="AJ431" s="60">
        <v>0.19</v>
      </c>
      <c r="AK431" s="55">
        <f t="shared" si="182"/>
        <v>292</v>
      </c>
      <c r="AL431" s="61">
        <f t="shared" si="183"/>
        <v>1831.3594815585279</v>
      </c>
      <c r="AM431" s="62" t="s">
        <v>4668</v>
      </c>
    </row>
    <row r="432" spans="2:39" s="6" customFormat="1" ht="57.6">
      <c r="B432" s="11" t="s">
        <v>332</v>
      </c>
      <c r="C432" s="11" t="s">
        <v>1596</v>
      </c>
      <c r="D432" s="18" t="s">
        <v>1193</v>
      </c>
      <c r="E432" s="19" t="s">
        <v>333</v>
      </c>
      <c r="F432" s="12">
        <f>VLOOKUP(C432,'Región 5'!$B$6:$N$1720,13,FALSE)</f>
        <v>38777.757932390399</v>
      </c>
      <c r="G432" s="13">
        <v>0.19</v>
      </c>
      <c r="H432" s="27">
        <f t="shared" si="178"/>
        <v>7367.7740071541757</v>
      </c>
      <c r="I432" s="14">
        <f t="shared" si="179"/>
        <v>46146</v>
      </c>
      <c r="J432" s="28">
        <f>VLOOKUP(C432,'Región 5'!$B$6:$N$1720,7,FALSE)</f>
        <v>26743.596489197058</v>
      </c>
      <c r="K432" s="29">
        <v>0.19</v>
      </c>
      <c r="L432" s="28">
        <f t="shared" si="185"/>
        <v>5081</v>
      </c>
      <c r="M432" s="30">
        <f t="shared" si="186"/>
        <v>31825</v>
      </c>
      <c r="N432" s="28">
        <f>VLOOKUP(C432,'Región 5'!$B$6:$N$1720,11,FALSE)</f>
        <v>17579.250262683647</v>
      </c>
      <c r="O432" s="29">
        <v>0.19</v>
      </c>
      <c r="P432" s="28">
        <f t="shared" si="187"/>
        <v>3340</v>
      </c>
      <c r="Q432" s="30">
        <f t="shared" si="188"/>
        <v>20919</v>
      </c>
      <c r="R432" s="38">
        <f>VLOOKUP(C432,'Región 5'!$B$6:$N$1720,10,FALSE)</f>
        <v>20777.827750319007</v>
      </c>
      <c r="S432" s="13">
        <v>0.19</v>
      </c>
      <c r="T432" s="28">
        <f t="shared" si="189"/>
        <v>3948</v>
      </c>
      <c r="U432" s="30">
        <f t="shared" si="190"/>
        <v>24726</v>
      </c>
      <c r="V432" s="12">
        <f>VLOOKUP(C432,'Región 5'!$B$6:$N$1720,9,FALSE)</f>
        <v>26288.186321964131</v>
      </c>
      <c r="W432" s="13">
        <v>0.19</v>
      </c>
      <c r="X432" s="28">
        <f t="shared" si="191"/>
        <v>4995</v>
      </c>
      <c r="Y432" s="30">
        <f t="shared" si="184"/>
        <v>31283</v>
      </c>
      <c r="Z432" s="38">
        <f>VLOOKUP(C432,'Región 5'!$B$6:$N$1720,5,FALSE)</f>
        <v>16136.508763852289</v>
      </c>
      <c r="AA432" s="13">
        <v>0.19</v>
      </c>
      <c r="AB432" s="28">
        <v>4047</v>
      </c>
      <c r="AC432" s="30">
        <f t="shared" si="192"/>
        <v>20184</v>
      </c>
      <c r="AD432" s="54">
        <f t="shared" si="193"/>
        <v>24383.854586734422</v>
      </c>
      <c r="AE432" s="54">
        <f t="shared" si="194"/>
        <v>23316.437726119973</v>
      </c>
      <c r="AF432" s="54">
        <f t="shared" si="195"/>
        <v>23533.007036141571</v>
      </c>
      <c r="AG432" s="54">
        <f t="shared" si="180"/>
        <v>22370.967968699515</v>
      </c>
      <c r="AH432" s="55">
        <f t="shared" si="196"/>
        <v>8291.0083512462734</v>
      </c>
      <c r="AI432" s="54">
        <f t="shared" si="181"/>
        <v>16136.508763852289</v>
      </c>
      <c r="AJ432" s="60">
        <v>0.19</v>
      </c>
      <c r="AK432" s="55">
        <f t="shared" si="182"/>
        <v>3066</v>
      </c>
      <c r="AL432" s="61">
        <f t="shared" si="183"/>
        <v>19202.508763852289</v>
      </c>
      <c r="AM432" s="62" t="s">
        <v>4668</v>
      </c>
    </row>
    <row r="433" spans="2:39" s="6" customFormat="1" ht="57.6">
      <c r="B433" s="11" t="s">
        <v>334</v>
      </c>
      <c r="C433" s="11" t="s">
        <v>1598</v>
      </c>
      <c r="D433" s="18" t="s">
        <v>1193</v>
      </c>
      <c r="E433" s="19" t="s">
        <v>335</v>
      </c>
      <c r="F433" s="12">
        <f>VLOOKUP(C433,'Región 5'!$B$6:$N$1720,13,FALSE)</f>
        <v>38777.757932390399</v>
      </c>
      <c r="G433" s="13">
        <v>0.19</v>
      </c>
      <c r="H433" s="27">
        <f t="shared" si="178"/>
        <v>7367.7740071541757</v>
      </c>
      <c r="I433" s="14">
        <f t="shared" si="179"/>
        <v>46146</v>
      </c>
      <c r="J433" s="28">
        <f>VLOOKUP(C433,'Región 5'!$B$6:$N$1720,7,FALSE)</f>
        <v>26743.596489197058</v>
      </c>
      <c r="K433" s="29">
        <v>0.19</v>
      </c>
      <c r="L433" s="28">
        <f t="shared" si="185"/>
        <v>5081</v>
      </c>
      <c r="M433" s="30">
        <f t="shared" si="186"/>
        <v>31825</v>
      </c>
      <c r="N433" s="28">
        <f>VLOOKUP(C433,'Región 5'!$B$6:$N$1720,11,FALSE)</f>
        <v>17579.250262683647</v>
      </c>
      <c r="O433" s="29">
        <v>0.19</v>
      </c>
      <c r="P433" s="28">
        <f t="shared" si="187"/>
        <v>3340</v>
      </c>
      <c r="Q433" s="30">
        <f t="shared" si="188"/>
        <v>20919</v>
      </c>
      <c r="R433" s="38">
        <f>VLOOKUP(C433,'Región 5'!$B$6:$N$1720,10,FALSE)</f>
        <v>19430.476924704493</v>
      </c>
      <c r="S433" s="13">
        <v>0.19</v>
      </c>
      <c r="T433" s="28">
        <f t="shared" si="189"/>
        <v>3692</v>
      </c>
      <c r="U433" s="30">
        <f t="shared" si="190"/>
        <v>23122</v>
      </c>
      <c r="V433" s="12">
        <f>VLOOKUP(C433,'Región 5'!$B$6:$N$1720,9,FALSE)</f>
        <v>28270.160616286306</v>
      </c>
      <c r="W433" s="13">
        <v>0.19</v>
      </c>
      <c r="X433" s="28">
        <f t="shared" si="191"/>
        <v>5371</v>
      </c>
      <c r="Y433" s="30">
        <f t="shared" si="184"/>
        <v>33641</v>
      </c>
      <c r="Z433" s="38">
        <f>VLOOKUP(C433,'Región 5'!$B$6:$N$1720,5,FALSE)</f>
        <v>16136.508763852289</v>
      </c>
      <c r="AA433" s="13">
        <v>0.19</v>
      </c>
      <c r="AB433" s="28">
        <v>4047</v>
      </c>
      <c r="AC433" s="30">
        <f t="shared" si="192"/>
        <v>20184</v>
      </c>
      <c r="AD433" s="54">
        <f t="shared" si="193"/>
        <v>24489.625164852365</v>
      </c>
      <c r="AE433" s="54">
        <f t="shared" si="194"/>
        <v>23338.379362422886</v>
      </c>
      <c r="AF433" s="54">
        <f t="shared" si="195"/>
        <v>23087.036706950777</v>
      </c>
      <c r="AG433" s="54">
        <f t="shared" si="180"/>
        <v>22315.18934599141</v>
      </c>
      <c r="AH433" s="55">
        <f t="shared" si="196"/>
        <v>8563.2515883428478</v>
      </c>
      <c r="AI433" s="54">
        <f t="shared" si="181"/>
        <v>16136.508763852289</v>
      </c>
      <c r="AJ433" s="60">
        <v>0.19</v>
      </c>
      <c r="AK433" s="55">
        <f t="shared" si="182"/>
        <v>3066</v>
      </c>
      <c r="AL433" s="61">
        <f t="shared" si="183"/>
        <v>19202.508763852289</v>
      </c>
      <c r="AM433" s="62" t="s">
        <v>4668</v>
      </c>
    </row>
    <row r="434" spans="2:39" s="6" customFormat="1" ht="57.6">
      <c r="B434" s="11" t="s">
        <v>336</v>
      </c>
      <c r="C434" s="11" t="s">
        <v>1600</v>
      </c>
      <c r="D434" s="18" t="s">
        <v>1193</v>
      </c>
      <c r="E434" s="19" t="s">
        <v>337</v>
      </c>
      <c r="F434" s="12">
        <f>VLOOKUP(C434,'Región 5'!$B$6:$N$1720,13,FALSE)</f>
        <v>94646.453620167667</v>
      </c>
      <c r="G434" s="13">
        <v>0.19</v>
      </c>
      <c r="H434" s="27">
        <f t="shared" si="178"/>
        <v>17982.826187831855</v>
      </c>
      <c r="I434" s="14">
        <f t="shared" si="179"/>
        <v>112629</v>
      </c>
      <c r="J434" s="28">
        <f>VLOOKUP(C434,'Región 5'!$B$6:$N$1720,7,FALSE)</f>
        <v>26743.596489197058</v>
      </c>
      <c r="K434" s="29">
        <v>0.19</v>
      </c>
      <c r="L434" s="28">
        <f t="shared" si="185"/>
        <v>5081</v>
      </c>
      <c r="M434" s="30">
        <f t="shared" si="186"/>
        <v>31825</v>
      </c>
      <c r="N434" s="28">
        <f>VLOOKUP(C434,'Región 5'!$B$6:$N$1720,11,FALSE)</f>
        <v>17579.250262683647</v>
      </c>
      <c r="O434" s="29">
        <v>0.19</v>
      </c>
      <c r="P434" s="28">
        <f t="shared" si="187"/>
        <v>3340</v>
      </c>
      <c r="Q434" s="30">
        <f t="shared" si="188"/>
        <v>20919</v>
      </c>
      <c r="R434" s="38">
        <f>VLOOKUP(C434,'Región 5'!$B$6:$N$1720,10,FALSE)</f>
        <v>17690.765693828616</v>
      </c>
      <c r="S434" s="13">
        <v>0.19</v>
      </c>
      <c r="T434" s="28">
        <f t="shared" si="189"/>
        <v>3361</v>
      </c>
      <c r="U434" s="30">
        <f t="shared" si="190"/>
        <v>21052</v>
      </c>
      <c r="V434" s="12">
        <f>VLOOKUP(C434,'Región 5'!$B$6:$N$1720,9,FALSE)</f>
        <v>31873.750242326627</v>
      </c>
      <c r="W434" s="13">
        <v>0.19</v>
      </c>
      <c r="X434" s="28">
        <f t="shared" si="191"/>
        <v>6056</v>
      </c>
      <c r="Y434" s="30">
        <f t="shared" si="184"/>
        <v>37930</v>
      </c>
      <c r="Z434" s="38">
        <f>VLOOKUP(C434,'Región 5'!$B$6:$N$1720,5,FALSE)</f>
        <v>16136.508763852289</v>
      </c>
      <c r="AA434" s="13">
        <v>0.19</v>
      </c>
      <c r="AB434" s="28">
        <v>4873.5</v>
      </c>
      <c r="AC434" s="30">
        <f t="shared" si="192"/>
        <v>21010</v>
      </c>
      <c r="AD434" s="54">
        <f t="shared" si="193"/>
        <v>34111.72084534265</v>
      </c>
      <c r="AE434" s="54">
        <f t="shared" si="194"/>
        <v>27198.960933653983</v>
      </c>
      <c r="AF434" s="54">
        <f t="shared" si="195"/>
        <v>22217.181091512837</v>
      </c>
      <c r="AG434" s="54">
        <f t="shared" si="180"/>
        <v>23555.763662440055</v>
      </c>
      <c r="AH434" s="55">
        <f t="shared" si="196"/>
        <v>30297.954525334349</v>
      </c>
      <c r="AI434" s="54">
        <f t="shared" si="181"/>
        <v>16136.508763852289</v>
      </c>
      <c r="AJ434" s="60">
        <v>0.19</v>
      </c>
      <c r="AK434" s="55">
        <f t="shared" si="182"/>
        <v>3066</v>
      </c>
      <c r="AL434" s="61">
        <f t="shared" si="183"/>
        <v>19202.508763852289</v>
      </c>
      <c r="AM434" s="62" t="s">
        <v>4668</v>
      </c>
    </row>
    <row r="435" spans="2:39" s="6" customFormat="1" ht="57.6">
      <c r="B435" s="11" t="s">
        <v>338</v>
      </c>
      <c r="C435" s="11" t="s">
        <v>1602</v>
      </c>
      <c r="D435" s="18" t="s">
        <v>1193</v>
      </c>
      <c r="E435" s="19" t="s">
        <v>339</v>
      </c>
      <c r="F435" s="12">
        <f>VLOOKUP(C435,'Región 5'!$B$6:$N$1720,13,FALSE)</f>
        <v>127822.97985121279</v>
      </c>
      <c r="G435" s="13">
        <v>0.19</v>
      </c>
      <c r="H435" s="27">
        <f t="shared" si="178"/>
        <v>24286.366171730431</v>
      </c>
      <c r="I435" s="14">
        <f t="shared" si="179"/>
        <v>152109</v>
      </c>
      <c r="J435" s="28">
        <f>VLOOKUP(C435,'Región 5'!$B$6:$N$1720,7,FALSE)</f>
        <v>377730.61476869375</v>
      </c>
      <c r="K435" s="29">
        <v>0.19</v>
      </c>
      <c r="L435" s="28">
        <f t="shared" si="185"/>
        <v>71769</v>
      </c>
      <c r="M435" s="30">
        <f t="shared" si="186"/>
        <v>449500</v>
      </c>
      <c r="N435" s="28">
        <f>VLOOKUP(C435,'Región 5'!$B$6:$N$1720,11,FALSE)</f>
        <v>757774.83852917864</v>
      </c>
      <c r="O435" s="29">
        <v>0.19</v>
      </c>
      <c r="P435" s="28">
        <f t="shared" si="187"/>
        <v>143977</v>
      </c>
      <c r="Q435" s="30">
        <f t="shared" si="188"/>
        <v>901752</v>
      </c>
      <c r="R435" s="38">
        <f>VLOOKUP(C435,'Región 5'!$B$6:$N$1720,10,FALSE)</f>
        <v>281145.79551127274</v>
      </c>
      <c r="S435" s="13">
        <v>0.19</v>
      </c>
      <c r="T435" s="28">
        <f t="shared" si="189"/>
        <v>53418</v>
      </c>
      <c r="U435" s="30">
        <f t="shared" si="190"/>
        <v>334564</v>
      </c>
      <c r="V435" s="12">
        <f>VLOOKUP(C435,'Región 5'!$B$6:$N$1720,9,FALSE)</f>
        <v>733330.48889920511</v>
      </c>
      <c r="W435" s="13">
        <v>0.19</v>
      </c>
      <c r="X435" s="28">
        <f t="shared" si="191"/>
        <v>139333</v>
      </c>
      <c r="Y435" s="30">
        <f t="shared" si="184"/>
        <v>872663</v>
      </c>
      <c r="Z435" s="38">
        <f>VLOOKUP(C435,'Región 5'!$B$6:$N$1720,5,FALSE)</f>
        <v>291970.40426259511</v>
      </c>
      <c r="AA435" s="13">
        <v>0.19</v>
      </c>
      <c r="AB435" s="28">
        <v>35625</v>
      </c>
      <c r="AC435" s="30">
        <f t="shared" si="192"/>
        <v>327595</v>
      </c>
      <c r="AD435" s="54">
        <f t="shared" si="193"/>
        <v>428295.85363702639</v>
      </c>
      <c r="AE435" s="54">
        <f t="shared" si="194"/>
        <v>360703.40743351937</v>
      </c>
      <c r="AF435" s="54">
        <f t="shared" si="195"/>
        <v>334850.5095156444</v>
      </c>
      <c r="AG435" s="54">
        <f t="shared" si="180"/>
        <v>297975.52916710114</v>
      </c>
      <c r="AH435" s="55">
        <f t="shared" si="196"/>
        <v>258720.3467884053</v>
      </c>
      <c r="AI435" s="54">
        <f t="shared" si="181"/>
        <v>127822.97985121279</v>
      </c>
      <c r="AJ435" s="60">
        <v>0.19</v>
      </c>
      <c r="AK435" s="55">
        <f t="shared" si="182"/>
        <v>24286</v>
      </c>
      <c r="AL435" s="61">
        <f t="shared" si="183"/>
        <v>152108.97985121279</v>
      </c>
      <c r="AM435" s="62" t="s">
        <v>4668</v>
      </c>
    </row>
    <row r="436" spans="2:39" s="6" customFormat="1" ht="57.6">
      <c r="B436" s="11" t="s">
        <v>340</v>
      </c>
      <c r="C436" s="11" t="s">
        <v>1604</v>
      </c>
      <c r="D436" s="18" t="s">
        <v>1193</v>
      </c>
      <c r="E436" s="19" t="s">
        <v>341</v>
      </c>
      <c r="F436" s="12">
        <f>VLOOKUP(C436,'Región 5'!$B$6:$N$1720,13,FALSE)</f>
        <v>140748.89916200959</v>
      </c>
      <c r="G436" s="13">
        <v>0.19</v>
      </c>
      <c r="H436" s="27">
        <f t="shared" si="178"/>
        <v>26742.290840781821</v>
      </c>
      <c r="I436" s="14">
        <f t="shared" si="179"/>
        <v>167491</v>
      </c>
      <c r="J436" s="28">
        <f>VLOOKUP(C436,'Región 5'!$B$6:$N$1720,7,FALSE)</f>
        <v>296429.19360061229</v>
      </c>
      <c r="K436" s="29">
        <v>0.19</v>
      </c>
      <c r="L436" s="28">
        <f t="shared" si="185"/>
        <v>56322</v>
      </c>
      <c r="M436" s="30">
        <f t="shared" si="186"/>
        <v>352751</v>
      </c>
      <c r="N436" s="28">
        <f>VLOOKUP(C436,'Región 5'!$B$6:$N$1720,11,FALSE)</f>
        <v>274948.66587321548</v>
      </c>
      <c r="O436" s="29">
        <v>0.19</v>
      </c>
      <c r="P436" s="28">
        <f t="shared" si="187"/>
        <v>52240</v>
      </c>
      <c r="Q436" s="30">
        <f t="shared" si="188"/>
        <v>327189</v>
      </c>
      <c r="R436" s="38">
        <f>VLOOKUP(C436,'Región 5'!$B$6:$N$1720,10,FALSE)</f>
        <v>238879.80199032769</v>
      </c>
      <c r="S436" s="13">
        <v>0.19</v>
      </c>
      <c r="T436" s="28">
        <f t="shared" si="189"/>
        <v>45387</v>
      </c>
      <c r="U436" s="30">
        <f t="shared" si="190"/>
        <v>284267</v>
      </c>
      <c r="V436" s="12">
        <f>VLOOKUP(C436,'Región 5'!$B$6:$N$1720,9,FALSE)</f>
        <v>215674.83911851316</v>
      </c>
      <c r="W436" s="13">
        <v>0.19</v>
      </c>
      <c r="X436" s="28">
        <f t="shared" si="191"/>
        <v>40978</v>
      </c>
      <c r="Y436" s="30">
        <f t="shared" si="184"/>
        <v>256653</v>
      </c>
      <c r="Z436" s="38">
        <f>VLOOKUP(C436,'Región 5'!$B$6:$N$1720,5,FALSE)</f>
        <v>33809.765712432636</v>
      </c>
      <c r="AA436" s="13">
        <v>0.19</v>
      </c>
      <c r="AB436" s="28">
        <v>4047</v>
      </c>
      <c r="AC436" s="30">
        <f t="shared" si="192"/>
        <v>37857</v>
      </c>
      <c r="AD436" s="54">
        <f t="shared" si="193"/>
        <v>200081.86090951847</v>
      </c>
      <c r="AE436" s="54">
        <f t="shared" si="194"/>
        <v>164730.15677523054</v>
      </c>
      <c r="AF436" s="54">
        <f t="shared" si="195"/>
        <v>227277.32055442041</v>
      </c>
      <c r="AG436" s="54">
        <f t="shared" si="180"/>
        <v>114252.09339814843</v>
      </c>
      <c r="AH436" s="55">
        <f t="shared" si="196"/>
        <v>97778.400676894715</v>
      </c>
      <c r="AI436" s="54">
        <f t="shared" si="181"/>
        <v>33809.765712432636</v>
      </c>
      <c r="AJ436" s="60">
        <v>0.19</v>
      </c>
      <c r="AK436" s="55">
        <f t="shared" si="182"/>
        <v>6424</v>
      </c>
      <c r="AL436" s="61">
        <f t="shared" si="183"/>
        <v>40233.765712432636</v>
      </c>
      <c r="AM436" s="62" t="s">
        <v>4668</v>
      </c>
    </row>
    <row r="437" spans="2:39" s="6" customFormat="1" ht="57.6">
      <c r="B437" s="11" t="s">
        <v>342</v>
      </c>
      <c r="C437" s="11" t="s">
        <v>1606</v>
      </c>
      <c r="D437" s="18" t="s">
        <v>1193</v>
      </c>
      <c r="E437" s="19" t="s">
        <v>343</v>
      </c>
      <c r="F437" s="12">
        <f>VLOOKUP(C437,'Región 5'!$B$6:$N$1720,13,FALSE)</f>
        <v>74683.089351270406</v>
      </c>
      <c r="G437" s="13">
        <v>0.19</v>
      </c>
      <c r="H437" s="27">
        <f t="shared" si="178"/>
        <v>14189.786976741378</v>
      </c>
      <c r="I437" s="14">
        <f t="shared" si="179"/>
        <v>88873</v>
      </c>
      <c r="J437" s="28">
        <f>VLOOKUP(C437,'Región 5'!$B$6:$N$1720,7,FALSE)</f>
        <v>310228.59170119936</v>
      </c>
      <c r="K437" s="29">
        <v>0.19</v>
      </c>
      <c r="L437" s="28">
        <f t="shared" si="185"/>
        <v>58943</v>
      </c>
      <c r="M437" s="30">
        <f t="shared" si="186"/>
        <v>369172</v>
      </c>
      <c r="N437" s="28">
        <f>VLOOKUP(C437,'Región 5'!$B$6:$N$1720,11,FALSE)</f>
        <v>274948.66587321548</v>
      </c>
      <c r="O437" s="29">
        <v>0.19</v>
      </c>
      <c r="P437" s="28">
        <f t="shared" si="187"/>
        <v>52240</v>
      </c>
      <c r="Q437" s="30">
        <f t="shared" si="188"/>
        <v>327189</v>
      </c>
      <c r="R437" s="38">
        <f>VLOOKUP(C437,'Región 5'!$B$6:$N$1720,10,FALSE)</f>
        <v>238879.80199032769</v>
      </c>
      <c r="S437" s="13">
        <v>0.19</v>
      </c>
      <c r="T437" s="28">
        <f t="shared" si="189"/>
        <v>45387</v>
      </c>
      <c r="U437" s="30">
        <f t="shared" si="190"/>
        <v>284267</v>
      </c>
      <c r="V437" s="12">
        <f>VLOOKUP(C437,'Región 5'!$B$6:$N$1720,9,FALSE)</f>
        <v>648386.67423418257</v>
      </c>
      <c r="W437" s="13">
        <v>0.19</v>
      </c>
      <c r="X437" s="28">
        <f t="shared" si="191"/>
        <v>123193</v>
      </c>
      <c r="Y437" s="30">
        <f t="shared" si="184"/>
        <v>771580</v>
      </c>
      <c r="Z437" s="38">
        <f>VLOOKUP(C437,'Región 5'!$B$6:$N$1720,5,FALSE)</f>
        <v>33809.765712432636</v>
      </c>
      <c r="AA437" s="13">
        <v>0.19</v>
      </c>
      <c r="AB437" s="28">
        <v>4047</v>
      </c>
      <c r="AC437" s="30">
        <f t="shared" si="192"/>
        <v>37857</v>
      </c>
      <c r="AD437" s="54">
        <f t="shared" si="193"/>
        <v>263489.43147710466</v>
      </c>
      <c r="AE437" s="54">
        <f t="shared" si="194"/>
        <v>179419.05469304029</v>
      </c>
      <c r="AF437" s="54">
        <f t="shared" si="195"/>
        <v>256914.2339317716</v>
      </c>
      <c r="AG437" s="54">
        <f t="shared" si="180"/>
        <v>107998.87817287647</v>
      </c>
      <c r="AH437" s="55">
        <f t="shared" si="196"/>
        <v>218846.05008525288</v>
      </c>
      <c r="AI437" s="54">
        <f t="shared" si="181"/>
        <v>33809.765712432636</v>
      </c>
      <c r="AJ437" s="60">
        <v>0.19</v>
      </c>
      <c r="AK437" s="55">
        <f t="shared" si="182"/>
        <v>6424</v>
      </c>
      <c r="AL437" s="61">
        <f t="shared" si="183"/>
        <v>40233.765712432636</v>
      </c>
      <c r="AM437" s="62" t="s">
        <v>4668</v>
      </c>
    </row>
    <row r="438" spans="2:39" s="6" customFormat="1" ht="57.6">
      <c r="B438" s="11" t="s">
        <v>344</v>
      </c>
      <c r="C438" s="11" t="s">
        <v>1608</v>
      </c>
      <c r="D438" s="18" t="s">
        <v>1193</v>
      </c>
      <c r="E438" s="19" t="s">
        <v>345</v>
      </c>
      <c r="F438" s="12">
        <f>VLOOKUP(C438,'Región 5'!$B$6:$N$1720,13,FALSE)</f>
        <v>107715.99425664</v>
      </c>
      <c r="G438" s="13">
        <v>0.19</v>
      </c>
      <c r="H438" s="27">
        <f t="shared" ref="H438:H501" si="197">F438*G438</f>
        <v>20466.038908761599</v>
      </c>
      <c r="I438" s="14">
        <f t="shared" ref="I438:I501" si="198">ROUND(F438+H438,)</f>
        <v>128182</v>
      </c>
      <c r="J438" s="28">
        <f>VLOOKUP(C438,'Región 5'!$B$6:$N$1720,7,FALSE)</f>
        <v>310228.59170119936</v>
      </c>
      <c r="K438" s="29">
        <v>0.19</v>
      </c>
      <c r="L438" s="28">
        <f t="shared" si="185"/>
        <v>58943</v>
      </c>
      <c r="M438" s="30">
        <f t="shared" si="186"/>
        <v>369172</v>
      </c>
      <c r="N438" s="28">
        <f>VLOOKUP(C438,'Región 5'!$B$6:$N$1720,11,FALSE)</f>
        <v>274948.66587321548</v>
      </c>
      <c r="O438" s="29">
        <v>0.19</v>
      </c>
      <c r="P438" s="28">
        <f t="shared" si="187"/>
        <v>52240</v>
      </c>
      <c r="Q438" s="30">
        <f t="shared" si="188"/>
        <v>327189</v>
      </c>
      <c r="R438" s="38">
        <f>VLOOKUP(C438,'Región 5'!$B$6:$N$1720,10,FALSE)</f>
        <v>238879.80199032769</v>
      </c>
      <c r="S438" s="13">
        <v>0.19</v>
      </c>
      <c r="T438" s="28">
        <f t="shared" si="189"/>
        <v>45387</v>
      </c>
      <c r="U438" s="30">
        <f t="shared" si="190"/>
        <v>284267</v>
      </c>
      <c r="V438" s="12">
        <f>VLOOKUP(C438,'Región 5'!$B$6:$N$1720,9,FALSE)</f>
        <v>648386.67423418257</v>
      </c>
      <c r="W438" s="13">
        <v>0.19</v>
      </c>
      <c r="X438" s="28">
        <f t="shared" si="191"/>
        <v>123193</v>
      </c>
      <c r="Y438" s="30">
        <f t="shared" si="184"/>
        <v>771580</v>
      </c>
      <c r="Z438" s="38">
        <f>VLOOKUP(C438,'Región 5'!$B$6:$N$1720,5,FALSE)</f>
        <v>33809.765712432636</v>
      </c>
      <c r="AA438" s="13">
        <v>0.19</v>
      </c>
      <c r="AB438" s="28">
        <v>4873.5</v>
      </c>
      <c r="AC438" s="30">
        <f t="shared" si="192"/>
        <v>38683</v>
      </c>
      <c r="AD438" s="54">
        <f t="shared" si="193"/>
        <v>268994.91562799964</v>
      </c>
      <c r="AE438" s="54">
        <f t="shared" si="194"/>
        <v>190712.08643814584</v>
      </c>
      <c r="AF438" s="54">
        <f t="shared" si="195"/>
        <v>256914.2339317716</v>
      </c>
      <c r="AG438" s="54">
        <f t="shared" si="180"/>
        <v>116618.31849089227</v>
      </c>
      <c r="AH438" s="55">
        <f t="shared" si="196"/>
        <v>213496.43321222533</v>
      </c>
      <c r="AI438" s="54">
        <f t="shared" si="181"/>
        <v>33809.765712432636</v>
      </c>
      <c r="AJ438" s="60">
        <v>0.19</v>
      </c>
      <c r="AK438" s="55">
        <f t="shared" si="182"/>
        <v>6424</v>
      </c>
      <c r="AL438" s="61">
        <f t="shared" si="183"/>
        <v>40233.765712432636</v>
      </c>
      <c r="AM438" s="62" t="s">
        <v>4668</v>
      </c>
    </row>
    <row r="439" spans="2:39" s="6" customFormat="1" ht="57.6">
      <c r="B439" s="11" t="s">
        <v>346</v>
      </c>
      <c r="C439" s="11" t="s">
        <v>1652</v>
      </c>
      <c r="D439" s="18" t="s">
        <v>1193</v>
      </c>
      <c r="E439" s="19" t="s">
        <v>347</v>
      </c>
      <c r="F439" s="12">
        <f>VLOOKUP(C439,'Región 5'!$B$6:$N$1720,13,FALSE)</f>
        <v>11346.084728366081</v>
      </c>
      <c r="G439" s="13">
        <v>0.19</v>
      </c>
      <c r="H439" s="27">
        <f t="shared" si="197"/>
        <v>2155.7560983895555</v>
      </c>
      <c r="I439" s="14">
        <f t="shared" si="198"/>
        <v>13502</v>
      </c>
      <c r="J439" s="28">
        <f>VLOOKUP(C439,'Región 5'!$B$6:$N$1720,7,FALSE)</f>
        <v>3564.4201735833603</v>
      </c>
      <c r="K439" s="29">
        <v>0.19</v>
      </c>
      <c r="L439" s="28">
        <f t="shared" si="185"/>
        <v>677</v>
      </c>
      <c r="M439" s="30">
        <f t="shared" si="186"/>
        <v>4241</v>
      </c>
      <c r="N439" s="28">
        <f>VLOOKUP(C439,'Región 5'!$B$6:$N$1720,11,FALSE)</f>
        <v>5033.2746407193599</v>
      </c>
      <c r="O439" s="29">
        <v>0.19</v>
      </c>
      <c r="P439" s="28">
        <f t="shared" si="187"/>
        <v>956</v>
      </c>
      <c r="Q439" s="30">
        <f t="shared" si="188"/>
        <v>5989</v>
      </c>
      <c r="R439" s="38">
        <f>VLOOKUP(C439,'Región 5'!$B$6:$N$1720,10,FALSE)</f>
        <v>5067.5479116192</v>
      </c>
      <c r="S439" s="13">
        <v>0.19</v>
      </c>
      <c r="T439" s="28">
        <f t="shared" si="189"/>
        <v>963</v>
      </c>
      <c r="U439" s="30">
        <f t="shared" si="190"/>
        <v>6031</v>
      </c>
      <c r="V439" s="12">
        <f>VLOOKUP(C439,'Región 5'!$B$6:$N$1720,9,FALSE)</f>
        <v>8828.7945837987827</v>
      </c>
      <c r="W439" s="13">
        <v>0.19</v>
      </c>
      <c r="X439" s="28">
        <f t="shared" si="191"/>
        <v>1677</v>
      </c>
      <c r="Y439" s="30">
        <f t="shared" si="184"/>
        <v>10506</v>
      </c>
      <c r="Z439" s="38">
        <f>VLOOKUP(C439,'Región 5'!$B$6:$N$1720,5,FALSE)</f>
        <v>3843.8289344430077</v>
      </c>
      <c r="AA439" s="13">
        <v>0.19</v>
      </c>
      <c r="AB439" s="28">
        <v>2565</v>
      </c>
      <c r="AC439" s="30">
        <f t="shared" si="192"/>
        <v>6409</v>
      </c>
      <c r="AD439" s="54">
        <f t="shared" si="193"/>
        <v>6280.6584954216314</v>
      </c>
      <c r="AE439" s="54">
        <f t="shared" si="194"/>
        <v>5719.5010649246942</v>
      </c>
      <c r="AF439" s="54">
        <f t="shared" si="195"/>
        <v>5050.4112761692795</v>
      </c>
      <c r="AG439" s="54">
        <f t="shared" ref="AG439:AG502" si="199">HARMEAN(Z439,V439,R439,N439,J439,F439)</f>
        <v>5271.8444812854277</v>
      </c>
      <c r="AH439" s="55">
        <f t="shared" si="196"/>
        <v>3114.3292422632271</v>
      </c>
      <c r="AI439" s="54">
        <f t="shared" ref="AI439:AI502" si="200">MIN(Z439,V439,R439,N439,J439,F439)</f>
        <v>3564.4201735833603</v>
      </c>
      <c r="AJ439" s="60">
        <v>0.19</v>
      </c>
      <c r="AK439" s="55">
        <f t="shared" ref="AK439:AK502" si="201">ROUND(AI439*AJ439,)</f>
        <v>677</v>
      </c>
      <c r="AL439" s="61">
        <f t="shared" ref="AL439:AL502" si="202">AK439+AI439</f>
        <v>4241.4201735833603</v>
      </c>
      <c r="AM439" s="62" t="s">
        <v>4668</v>
      </c>
    </row>
    <row r="440" spans="2:39" s="6" customFormat="1" ht="57.6">
      <c r="B440" s="11" t="s">
        <v>348</v>
      </c>
      <c r="C440" s="11" t="s">
        <v>1654</v>
      </c>
      <c r="D440" s="18" t="s">
        <v>1193</v>
      </c>
      <c r="E440" s="19" t="s">
        <v>349</v>
      </c>
      <c r="F440" s="12">
        <f>VLOOKUP(C440,'Región 5'!$B$6:$N$1720,13,FALSE)</f>
        <v>7037.4449581004792</v>
      </c>
      <c r="G440" s="13">
        <v>0.19</v>
      </c>
      <c r="H440" s="27">
        <f t="shared" si="197"/>
        <v>1337.114542039091</v>
      </c>
      <c r="I440" s="14">
        <f t="shared" si="198"/>
        <v>8375</v>
      </c>
      <c r="J440" s="28">
        <f>VLOOKUP(C440,'Región 5'!$B$6:$N$1720,7,FALSE)</f>
        <v>2800.6158506726397</v>
      </c>
      <c r="K440" s="29">
        <v>0.19</v>
      </c>
      <c r="L440" s="28">
        <f t="shared" si="185"/>
        <v>532</v>
      </c>
      <c r="M440" s="30">
        <f t="shared" si="186"/>
        <v>3333</v>
      </c>
      <c r="N440" s="28">
        <f>VLOOKUP(C440,'Región 5'!$B$6:$N$1720,11,FALSE)</f>
        <v>4035.7592514821122</v>
      </c>
      <c r="O440" s="29">
        <v>0.19</v>
      </c>
      <c r="P440" s="28">
        <f t="shared" si="187"/>
        <v>767</v>
      </c>
      <c r="Q440" s="30">
        <f t="shared" si="188"/>
        <v>4803</v>
      </c>
      <c r="R440" s="38">
        <f>VLOOKUP(C440,'Región 5'!$B$6:$N$1720,10,FALSE)</f>
        <v>3525.2507211263996</v>
      </c>
      <c r="S440" s="13">
        <v>0.19</v>
      </c>
      <c r="T440" s="28">
        <f t="shared" si="189"/>
        <v>670</v>
      </c>
      <c r="U440" s="30">
        <f t="shared" si="190"/>
        <v>4195</v>
      </c>
      <c r="V440" s="12">
        <f>VLOOKUP(C440,'Región 5'!$B$6:$N$1720,9,FALSE)</f>
        <v>7729.6997478564872</v>
      </c>
      <c r="W440" s="13">
        <v>0.19</v>
      </c>
      <c r="X440" s="28">
        <f t="shared" si="191"/>
        <v>1469</v>
      </c>
      <c r="Y440" s="30">
        <f t="shared" si="184"/>
        <v>9199</v>
      </c>
      <c r="Z440" s="38">
        <f>VLOOKUP(C440,'Región 5'!$B$6:$N$1720,5,FALSE)</f>
        <v>3074.8020178713605</v>
      </c>
      <c r="AA440" s="13">
        <v>0.19</v>
      </c>
      <c r="AB440" s="28">
        <v>1425</v>
      </c>
      <c r="AC440" s="30">
        <f t="shared" si="192"/>
        <v>4500</v>
      </c>
      <c r="AD440" s="54">
        <f t="shared" si="193"/>
        <v>4700.5954245182465</v>
      </c>
      <c r="AE440" s="54">
        <f t="shared" si="194"/>
        <v>4338.0438012399418</v>
      </c>
      <c r="AF440" s="54">
        <f t="shared" si="195"/>
        <v>3780.5049863042559</v>
      </c>
      <c r="AG440" s="54">
        <f t="shared" si="199"/>
        <v>4039.8346889812242</v>
      </c>
      <c r="AH440" s="55">
        <f t="shared" si="196"/>
        <v>2131.3332745099028</v>
      </c>
      <c r="AI440" s="54">
        <f t="shared" si="200"/>
        <v>2800.6158506726397</v>
      </c>
      <c r="AJ440" s="60">
        <v>0.19</v>
      </c>
      <c r="AK440" s="55">
        <f t="shared" si="201"/>
        <v>532</v>
      </c>
      <c r="AL440" s="61">
        <f t="shared" si="202"/>
        <v>3332.6158506726397</v>
      </c>
      <c r="AM440" s="62" t="s">
        <v>4668</v>
      </c>
    </row>
    <row r="441" spans="2:39" s="6" customFormat="1" ht="57.6">
      <c r="B441" s="11" t="s">
        <v>350</v>
      </c>
      <c r="C441" s="11" t="s">
        <v>1670</v>
      </c>
      <c r="D441" s="18" t="s">
        <v>1193</v>
      </c>
      <c r="E441" s="19" t="s">
        <v>351</v>
      </c>
      <c r="F441" s="12">
        <f>VLOOKUP(C441,'Región 5'!$B$6:$N$1720,13,FALSE)</f>
        <v>27144.430552673282</v>
      </c>
      <c r="G441" s="13">
        <v>0.19</v>
      </c>
      <c r="H441" s="27">
        <f t="shared" si="197"/>
        <v>5157.4418050079239</v>
      </c>
      <c r="I441" s="14">
        <f t="shared" si="198"/>
        <v>32302</v>
      </c>
      <c r="J441" s="28">
        <f>VLOOKUP(C441,'Región 5'!$B$6:$N$1720,7,FALSE)</f>
        <v>8275.1996557404163</v>
      </c>
      <c r="K441" s="29">
        <v>0.19</v>
      </c>
      <c r="L441" s="28">
        <f t="shared" si="185"/>
        <v>1572</v>
      </c>
      <c r="M441" s="30">
        <f t="shared" si="186"/>
        <v>9847</v>
      </c>
      <c r="N441" s="28">
        <f>VLOOKUP(C441,'Región 5'!$B$6:$N$1720,11,FALSE)</f>
        <v>12961.171818008064</v>
      </c>
      <c r="O441" s="29">
        <v>0.19</v>
      </c>
      <c r="P441" s="28">
        <f t="shared" si="187"/>
        <v>2463</v>
      </c>
      <c r="Q441" s="30">
        <f t="shared" si="188"/>
        <v>15424</v>
      </c>
      <c r="R441" s="38">
        <f>VLOOKUP(C441,'Región 5'!$B$6:$N$1720,10,FALSE)</f>
        <v>16304.2845852096</v>
      </c>
      <c r="S441" s="13">
        <v>0.19</v>
      </c>
      <c r="T441" s="28">
        <f t="shared" si="189"/>
        <v>3098</v>
      </c>
      <c r="U441" s="30">
        <f t="shared" si="190"/>
        <v>19402</v>
      </c>
      <c r="V441" s="12">
        <f>VLOOKUP(C441,'Región 5'!$B$6:$N$1720,9,FALSE)</f>
        <v>23243.153087960061</v>
      </c>
      <c r="W441" s="13">
        <v>0.19</v>
      </c>
      <c r="X441" s="28">
        <f t="shared" si="191"/>
        <v>4416</v>
      </c>
      <c r="Y441" s="30">
        <f t="shared" si="184"/>
        <v>27659</v>
      </c>
      <c r="Z441" s="38">
        <f>VLOOKUP(C441,'Región 5'!$B$6:$N$1720,5,FALSE)</f>
        <v>11988.463748660222</v>
      </c>
      <c r="AA441" s="13">
        <v>0.19</v>
      </c>
      <c r="AB441" s="28">
        <v>4560</v>
      </c>
      <c r="AC441" s="30">
        <f t="shared" si="192"/>
        <v>16548</v>
      </c>
      <c r="AD441" s="54">
        <f t="shared" si="193"/>
        <v>16652.78390804194</v>
      </c>
      <c r="AE441" s="54">
        <f t="shared" si="194"/>
        <v>15378.381648600043</v>
      </c>
      <c r="AF441" s="54">
        <f t="shared" si="195"/>
        <v>14632.728201608832</v>
      </c>
      <c r="AG441" s="54">
        <f t="shared" si="199"/>
        <v>14197.587477222271</v>
      </c>
      <c r="AH441" s="55">
        <f t="shared" si="196"/>
        <v>7199.9564901232934</v>
      </c>
      <c r="AI441" s="54">
        <f t="shared" si="200"/>
        <v>8275.1996557404163</v>
      </c>
      <c r="AJ441" s="60">
        <v>0.19</v>
      </c>
      <c r="AK441" s="55">
        <f t="shared" si="201"/>
        <v>1572</v>
      </c>
      <c r="AL441" s="61">
        <f t="shared" si="202"/>
        <v>9847.1996557404163</v>
      </c>
      <c r="AM441" s="62" t="s">
        <v>4668</v>
      </c>
    </row>
    <row r="442" spans="2:39" s="6" customFormat="1" ht="57.6">
      <c r="B442" s="11" t="s">
        <v>352</v>
      </c>
      <c r="C442" s="11" t="s">
        <v>1680</v>
      </c>
      <c r="D442" s="18" t="s">
        <v>1193</v>
      </c>
      <c r="E442" s="19" t="s">
        <v>353</v>
      </c>
      <c r="F442" s="12">
        <f>VLOOKUP(C442,'Región 5'!$B$6:$N$1720,13,FALSE)</f>
        <v>15654.72449863168</v>
      </c>
      <c r="G442" s="13">
        <v>0.19</v>
      </c>
      <c r="H442" s="27">
        <f t="shared" si="197"/>
        <v>2974.3976547400193</v>
      </c>
      <c r="I442" s="14">
        <f t="shared" si="198"/>
        <v>18629</v>
      </c>
      <c r="J442" s="28">
        <f>VLOOKUP(C442,'Región 5'!$B$6:$N$1720,7,FALSE)</f>
        <v>12220.86916657152</v>
      </c>
      <c r="K442" s="29">
        <v>0.19</v>
      </c>
      <c r="L442" s="28">
        <f t="shared" si="185"/>
        <v>2322</v>
      </c>
      <c r="M442" s="30">
        <f t="shared" si="186"/>
        <v>14543</v>
      </c>
      <c r="N442" s="28">
        <f>VLOOKUP(C442,'Región 5'!$B$6:$N$1720,11,FALSE)</f>
        <v>6528.2420761599997</v>
      </c>
      <c r="O442" s="29">
        <v>0.19</v>
      </c>
      <c r="P442" s="28">
        <f t="shared" si="187"/>
        <v>1240</v>
      </c>
      <c r="Q442" s="30">
        <f t="shared" si="188"/>
        <v>7768</v>
      </c>
      <c r="R442" s="38">
        <f>VLOOKUP(C442,'Región 5'!$B$6:$N$1720,10,FALSE)</f>
        <v>7761.0157250958273</v>
      </c>
      <c r="S442" s="13">
        <v>0.19</v>
      </c>
      <c r="T442" s="28">
        <f t="shared" si="189"/>
        <v>1475</v>
      </c>
      <c r="U442" s="30">
        <f t="shared" si="190"/>
        <v>9236</v>
      </c>
      <c r="V442" s="12">
        <f>VLOOKUP(C442,'Región 5'!$B$6:$N$1720,9,FALSE)</f>
        <v>7297.2689927316478</v>
      </c>
      <c r="W442" s="13">
        <v>0.19</v>
      </c>
      <c r="X442" s="28">
        <f t="shared" si="191"/>
        <v>1386</v>
      </c>
      <c r="Y442" s="30">
        <f t="shared" si="184"/>
        <v>8683</v>
      </c>
      <c r="Z442" s="38">
        <f>VLOOKUP(C442,'Región 5'!$B$6:$N$1720,5,FALSE)</f>
        <v>7532.2857074734084</v>
      </c>
      <c r="AA442" s="13">
        <v>0.19</v>
      </c>
      <c r="AB442" s="28">
        <v>5272.5</v>
      </c>
      <c r="AC442" s="30">
        <f t="shared" si="192"/>
        <v>12805</v>
      </c>
      <c r="AD442" s="54">
        <f t="shared" si="193"/>
        <v>9499.0676944440129</v>
      </c>
      <c r="AE442" s="54">
        <f t="shared" si="194"/>
        <v>9003.780790869394</v>
      </c>
      <c r="AF442" s="54">
        <f t="shared" si="195"/>
        <v>7646.6507162846174</v>
      </c>
      <c r="AG442" s="54">
        <f t="shared" si="199"/>
        <v>8601.721102227375</v>
      </c>
      <c r="AH442" s="55">
        <f t="shared" si="196"/>
        <v>3629.410209776775</v>
      </c>
      <c r="AI442" s="54">
        <f t="shared" si="200"/>
        <v>6528.2420761599997</v>
      </c>
      <c r="AJ442" s="60">
        <v>0.19</v>
      </c>
      <c r="AK442" s="55">
        <f t="shared" si="201"/>
        <v>1240</v>
      </c>
      <c r="AL442" s="61">
        <f t="shared" si="202"/>
        <v>7768.2420761599997</v>
      </c>
      <c r="AM442" s="62" t="s">
        <v>4668</v>
      </c>
    </row>
    <row r="443" spans="2:39" s="6" customFormat="1" ht="57.6">
      <c r="B443" s="11" t="s">
        <v>354</v>
      </c>
      <c r="C443" s="11" t="s">
        <v>1682</v>
      </c>
      <c r="D443" s="18" t="s">
        <v>1193</v>
      </c>
      <c r="E443" s="19" t="s">
        <v>355</v>
      </c>
      <c r="F443" s="12">
        <f>VLOOKUP(C443,'Región 5'!$B$6:$N$1720,13,FALSE)</f>
        <v>24272.004039162883</v>
      </c>
      <c r="G443" s="13">
        <v>0.19</v>
      </c>
      <c r="H443" s="27">
        <f t="shared" si="197"/>
        <v>4611.6807674409474</v>
      </c>
      <c r="I443" s="14">
        <f t="shared" si="198"/>
        <v>28884</v>
      </c>
      <c r="J443" s="28">
        <f>VLOOKUP(C443,'Región 5'!$B$6:$N$1720,7,FALSE)</f>
        <v>13239.27493045248</v>
      </c>
      <c r="K443" s="29">
        <v>0.19</v>
      </c>
      <c r="L443" s="28">
        <f t="shared" si="185"/>
        <v>2515</v>
      </c>
      <c r="M443" s="30">
        <f t="shared" si="186"/>
        <v>15754</v>
      </c>
      <c r="N443" s="28">
        <f>VLOOKUP(C443,'Región 5'!$B$6:$N$1720,11,FALSE)</f>
        <v>8937.1634022630406</v>
      </c>
      <c r="O443" s="29">
        <v>0.19</v>
      </c>
      <c r="P443" s="28">
        <f t="shared" si="187"/>
        <v>1698</v>
      </c>
      <c r="Q443" s="30">
        <f t="shared" si="188"/>
        <v>10635</v>
      </c>
      <c r="R443" s="38">
        <f>VLOOKUP(C443,'Región 5'!$B$6:$N$1720,10,FALSE)</f>
        <v>15763.158599516701</v>
      </c>
      <c r="S443" s="13">
        <v>0.19</v>
      </c>
      <c r="T443" s="28">
        <f t="shared" si="189"/>
        <v>2995</v>
      </c>
      <c r="U443" s="30">
        <f t="shared" si="190"/>
        <v>18758</v>
      </c>
      <c r="V443" s="12">
        <f>VLOOKUP(C443,'Región 5'!$B$6:$N$1720,9,FALSE)</f>
        <v>13063.012394396159</v>
      </c>
      <c r="W443" s="13">
        <v>0.19</v>
      </c>
      <c r="X443" s="28">
        <f t="shared" si="191"/>
        <v>2482</v>
      </c>
      <c r="Y443" s="30">
        <f t="shared" si="184"/>
        <v>15545</v>
      </c>
      <c r="Z443" s="38">
        <f>VLOOKUP(C443,'Región 5'!$B$6:$N$1720,5,FALSE)</f>
        <v>9069.0338922014726</v>
      </c>
      <c r="AA443" s="13">
        <v>0.19</v>
      </c>
      <c r="AB443" s="28">
        <v>5557.5</v>
      </c>
      <c r="AC443" s="30">
        <f t="shared" si="192"/>
        <v>14627</v>
      </c>
      <c r="AD443" s="54">
        <f t="shared" si="193"/>
        <v>14057.27454299879</v>
      </c>
      <c r="AE443" s="54">
        <f t="shared" si="194"/>
        <v>13230.294881815083</v>
      </c>
      <c r="AF443" s="54">
        <f t="shared" si="195"/>
        <v>13151.14366242432</v>
      </c>
      <c r="AG443" s="54">
        <f t="shared" si="199"/>
        <v>12529.200753381107</v>
      </c>
      <c r="AH443" s="55">
        <f t="shared" si="196"/>
        <v>5656.969198503909</v>
      </c>
      <c r="AI443" s="54">
        <f t="shared" si="200"/>
        <v>8937.1634022630406</v>
      </c>
      <c r="AJ443" s="60">
        <v>0.19</v>
      </c>
      <c r="AK443" s="55">
        <f t="shared" si="201"/>
        <v>1698</v>
      </c>
      <c r="AL443" s="61">
        <f t="shared" si="202"/>
        <v>10635.163402263041</v>
      </c>
      <c r="AM443" s="62" t="s">
        <v>4668</v>
      </c>
    </row>
    <row r="444" spans="2:39" s="6" customFormat="1" ht="57.6">
      <c r="B444" s="11" t="s">
        <v>356</v>
      </c>
      <c r="C444" s="11" t="s">
        <v>1684</v>
      </c>
      <c r="D444" s="18" t="s">
        <v>1193</v>
      </c>
      <c r="E444" s="19" t="s">
        <v>357</v>
      </c>
      <c r="F444" s="12">
        <f>VLOOKUP(C444,'Región 5'!$B$6:$N$1720,13,FALSE)</f>
        <v>27144.430552673282</v>
      </c>
      <c r="G444" s="13">
        <v>0.19</v>
      </c>
      <c r="H444" s="27">
        <f t="shared" si="197"/>
        <v>5157.4418050079239</v>
      </c>
      <c r="I444" s="14">
        <f t="shared" si="198"/>
        <v>32302</v>
      </c>
      <c r="J444" s="28">
        <f>VLOOKUP(C444,'Región 5'!$B$6:$N$1720,7,FALSE)</f>
        <v>17822.100867916797</v>
      </c>
      <c r="K444" s="29">
        <v>0.19</v>
      </c>
      <c r="L444" s="28">
        <f t="shared" si="185"/>
        <v>3386</v>
      </c>
      <c r="M444" s="30">
        <f t="shared" si="186"/>
        <v>21208</v>
      </c>
      <c r="N444" s="28">
        <f>VLOOKUP(C444,'Región 5'!$B$6:$N$1720,11,FALSE)</f>
        <v>12961.171818008064</v>
      </c>
      <c r="O444" s="29">
        <v>0.19</v>
      </c>
      <c r="P444" s="28">
        <f t="shared" si="187"/>
        <v>2463</v>
      </c>
      <c r="Q444" s="30">
        <f t="shared" si="188"/>
        <v>15424</v>
      </c>
      <c r="R444" s="38">
        <f>VLOOKUP(C444,'Región 5'!$B$6:$N$1720,10,FALSE)</f>
        <v>21521.655652476671</v>
      </c>
      <c r="S444" s="13">
        <v>0.19</v>
      </c>
      <c r="T444" s="28">
        <f t="shared" si="189"/>
        <v>4089</v>
      </c>
      <c r="U444" s="30">
        <f t="shared" si="190"/>
        <v>25611</v>
      </c>
      <c r="V444" s="12">
        <f>VLOOKUP(C444,'Región 5'!$B$6:$N$1720,9,FALSE)</f>
        <v>34053.921966081019</v>
      </c>
      <c r="W444" s="13">
        <v>0.19</v>
      </c>
      <c r="X444" s="28">
        <f t="shared" si="191"/>
        <v>6470</v>
      </c>
      <c r="Y444" s="30">
        <f t="shared" si="184"/>
        <v>40524</v>
      </c>
      <c r="Z444" s="38">
        <f>VLOOKUP(C444,'Región 5'!$B$6:$N$1720,5,FALSE)</f>
        <v>11988.463748660222</v>
      </c>
      <c r="AA444" s="13">
        <v>0.19</v>
      </c>
      <c r="AB444" s="28">
        <v>4560</v>
      </c>
      <c r="AC444" s="30">
        <f t="shared" si="192"/>
        <v>16548</v>
      </c>
      <c r="AD444" s="54">
        <f t="shared" si="193"/>
        <v>20915.290767636008</v>
      </c>
      <c r="AE444" s="54">
        <f t="shared" si="194"/>
        <v>19506.605830513327</v>
      </c>
      <c r="AF444" s="54">
        <f t="shared" si="195"/>
        <v>19671.878260196732</v>
      </c>
      <c r="AG444" s="54">
        <f t="shared" si="199"/>
        <v>18217.859817339337</v>
      </c>
      <c r="AH444" s="55">
        <f t="shared" si="196"/>
        <v>8536.0126903739638</v>
      </c>
      <c r="AI444" s="54">
        <f t="shared" si="200"/>
        <v>11988.463748660222</v>
      </c>
      <c r="AJ444" s="60">
        <v>0.19</v>
      </c>
      <c r="AK444" s="55">
        <f t="shared" si="201"/>
        <v>2278</v>
      </c>
      <c r="AL444" s="61">
        <f t="shared" si="202"/>
        <v>14266.463748660222</v>
      </c>
      <c r="AM444" s="62" t="s">
        <v>4668</v>
      </c>
    </row>
    <row r="445" spans="2:39" s="6" customFormat="1" ht="57.6">
      <c r="B445" s="11" t="s">
        <v>358</v>
      </c>
      <c r="C445" s="11" t="s">
        <v>1686</v>
      </c>
      <c r="D445" s="18" t="s">
        <v>1193</v>
      </c>
      <c r="E445" s="19" t="s">
        <v>359</v>
      </c>
      <c r="F445" s="12">
        <f>VLOOKUP(C445,'Región 5'!$B$6:$N$1720,13,FALSE)</f>
        <v>44378.989633735677</v>
      </c>
      <c r="G445" s="13">
        <v>0.19</v>
      </c>
      <c r="H445" s="27">
        <f t="shared" si="197"/>
        <v>8432.0080304097792</v>
      </c>
      <c r="I445" s="14">
        <f t="shared" si="198"/>
        <v>52811</v>
      </c>
      <c r="J445" s="28">
        <f>VLOOKUP(C445,'Región 5'!$B$6:$N$1720,7,FALSE)</f>
        <v>24187.136892172799</v>
      </c>
      <c r="K445" s="29">
        <v>0.19</v>
      </c>
      <c r="L445" s="28">
        <f t="shared" si="185"/>
        <v>4596</v>
      </c>
      <c r="M445" s="30">
        <f t="shared" si="186"/>
        <v>28783</v>
      </c>
      <c r="N445" s="28">
        <f>VLOOKUP(C445,'Región 5'!$B$6:$N$1720,11,FALSE)</f>
        <v>15548.966976997886</v>
      </c>
      <c r="O445" s="29">
        <v>0.19</v>
      </c>
      <c r="P445" s="28">
        <f t="shared" si="187"/>
        <v>2954</v>
      </c>
      <c r="Q445" s="30">
        <f t="shared" si="188"/>
        <v>18503</v>
      </c>
      <c r="R445" s="38">
        <f>VLOOKUP(C445,'Región 5'!$B$6:$N$1720,10,FALSE)</f>
        <v>29049.828567442102</v>
      </c>
      <c r="S445" s="13">
        <v>0.19</v>
      </c>
      <c r="T445" s="28">
        <f t="shared" si="189"/>
        <v>5519</v>
      </c>
      <c r="U445" s="30">
        <f t="shared" si="190"/>
        <v>34569</v>
      </c>
      <c r="V445" s="12">
        <f>VLOOKUP(C445,'Región 5'!$B$6:$N$1720,9,FALSE)</f>
        <v>62161.921049195509</v>
      </c>
      <c r="W445" s="13">
        <v>0.19</v>
      </c>
      <c r="X445" s="28">
        <f t="shared" si="191"/>
        <v>11811</v>
      </c>
      <c r="Y445" s="30">
        <f t="shared" si="184"/>
        <v>73973</v>
      </c>
      <c r="Z445" s="38">
        <f>VLOOKUP(C445,'Región 5'!$B$6:$N$1720,5,FALSE)</f>
        <v>19979.032049880065</v>
      </c>
      <c r="AA445" s="13">
        <v>0.19</v>
      </c>
      <c r="AB445" s="28">
        <v>3420</v>
      </c>
      <c r="AC445" s="30">
        <f t="shared" si="192"/>
        <v>23399</v>
      </c>
      <c r="AD445" s="54">
        <f t="shared" si="193"/>
        <v>32550.979194904008</v>
      </c>
      <c r="AE445" s="54">
        <f t="shared" si="194"/>
        <v>29059.243884393301</v>
      </c>
      <c r="AF445" s="54">
        <f t="shared" si="195"/>
        <v>26618.482729807452</v>
      </c>
      <c r="AG445" s="54">
        <f t="shared" si="199"/>
        <v>26229.102944852362</v>
      </c>
      <c r="AH445" s="55">
        <f t="shared" si="196"/>
        <v>17584.333349294659</v>
      </c>
      <c r="AI445" s="54">
        <f t="shared" si="200"/>
        <v>15548.966976997886</v>
      </c>
      <c r="AJ445" s="60">
        <v>0.19</v>
      </c>
      <c r="AK445" s="55">
        <f t="shared" si="201"/>
        <v>2954</v>
      </c>
      <c r="AL445" s="61">
        <f t="shared" si="202"/>
        <v>18502.966976997886</v>
      </c>
      <c r="AM445" s="62" t="s">
        <v>4668</v>
      </c>
    </row>
    <row r="446" spans="2:39" s="6" customFormat="1" ht="57.6">
      <c r="B446" s="11" t="s">
        <v>360</v>
      </c>
      <c r="C446" s="11" t="s">
        <v>1732</v>
      </c>
      <c r="D446" s="18" t="s">
        <v>1193</v>
      </c>
      <c r="E446" s="19" t="s">
        <v>361</v>
      </c>
      <c r="F446" s="12">
        <f>VLOOKUP(C446,'Región 5'!$B$6:$N$1720,13,FALSE)</f>
        <v>19532.500291870718</v>
      </c>
      <c r="G446" s="13">
        <v>0.19</v>
      </c>
      <c r="H446" s="27">
        <f t="shared" si="197"/>
        <v>3711.1750554554364</v>
      </c>
      <c r="I446" s="14">
        <f t="shared" si="198"/>
        <v>23244</v>
      </c>
      <c r="J446" s="28">
        <f>VLOOKUP(C446,'Región 5'!$B$6:$N$1720,7,FALSE)</f>
        <v>29097.680581860353</v>
      </c>
      <c r="K446" s="29">
        <v>0.19</v>
      </c>
      <c r="L446" s="28">
        <f t="shared" si="185"/>
        <v>5529</v>
      </c>
      <c r="M446" s="30">
        <f t="shared" si="186"/>
        <v>34627</v>
      </c>
      <c r="N446" s="28">
        <f>VLOOKUP(C446,'Región 5'!$B$6:$N$1720,11,FALSE)</f>
        <v>27128.762771690497</v>
      </c>
      <c r="O446" s="29">
        <v>0.19</v>
      </c>
      <c r="P446" s="28">
        <f t="shared" si="187"/>
        <v>5154</v>
      </c>
      <c r="Q446" s="30">
        <f t="shared" si="188"/>
        <v>32283</v>
      </c>
      <c r="R446" s="38">
        <f>VLOOKUP(C446,'Región 5'!$B$6:$N$1720,10,FALSE)</f>
        <v>25822.461532250883</v>
      </c>
      <c r="S446" s="13">
        <v>0.19</v>
      </c>
      <c r="T446" s="28">
        <f t="shared" si="189"/>
        <v>4906</v>
      </c>
      <c r="U446" s="30">
        <f t="shared" si="190"/>
        <v>30728</v>
      </c>
      <c r="V446" s="12">
        <f>VLOOKUP(C446,'Región 5'!$B$6:$N$1720,9,FALSE)</f>
        <v>24504.409457074176</v>
      </c>
      <c r="W446" s="13">
        <v>0.19</v>
      </c>
      <c r="X446" s="28">
        <f t="shared" si="191"/>
        <v>4656</v>
      </c>
      <c r="Y446" s="30">
        <f t="shared" si="184"/>
        <v>29160</v>
      </c>
      <c r="Z446" s="38">
        <f>VLOOKUP(C446,'Región 5'!$B$6:$N$1720,5,FALSE)</f>
        <v>19979.032049880065</v>
      </c>
      <c r="AA446" s="13">
        <v>0.19</v>
      </c>
      <c r="AB446" s="28">
        <v>5272.5</v>
      </c>
      <c r="AC446" s="30">
        <f t="shared" si="192"/>
        <v>25252</v>
      </c>
      <c r="AD446" s="54">
        <f t="shared" si="193"/>
        <v>24344.141114104452</v>
      </c>
      <c r="AE446" s="54">
        <f t="shared" si="194"/>
        <v>24079.294247702303</v>
      </c>
      <c r="AF446" s="54">
        <f t="shared" si="195"/>
        <v>25163.435494662532</v>
      </c>
      <c r="AG446" s="54">
        <f t="shared" si="199"/>
        <v>23808.352209726709</v>
      </c>
      <c r="AH446" s="55">
        <f t="shared" si="196"/>
        <v>3866.9739330033299</v>
      </c>
      <c r="AI446" s="54">
        <f t="shared" si="200"/>
        <v>19532.500291870718</v>
      </c>
      <c r="AJ446" s="60">
        <v>0.19</v>
      </c>
      <c r="AK446" s="55">
        <f t="shared" si="201"/>
        <v>3711</v>
      </c>
      <c r="AL446" s="61">
        <f t="shared" si="202"/>
        <v>23243.500291870718</v>
      </c>
      <c r="AM446" s="62" t="s">
        <v>4668</v>
      </c>
    </row>
    <row r="447" spans="2:39" s="6" customFormat="1" ht="57.6">
      <c r="B447" s="11" t="s">
        <v>362</v>
      </c>
      <c r="C447" s="11" t="s">
        <v>1736</v>
      </c>
      <c r="D447" s="18" t="s">
        <v>1193</v>
      </c>
      <c r="E447" s="19" t="s">
        <v>363</v>
      </c>
      <c r="F447" s="12">
        <f>VLOOKUP(C447,'Región 5'!$B$6:$N$1720,13,FALSE)</f>
        <v>58741.122201287682</v>
      </c>
      <c r="G447" s="13">
        <v>0.19</v>
      </c>
      <c r="H447" s="27">
        <f t="shared" si="197"/>
        <v>11160.813218244661</v>
      </c>
      <c r="I447" s="14">
        <f t="shared" si="198"/>
        <v>69902</v>
      </c>
      <c r="J447" s="28">
        <f>VLOOKUP(C447,'Región 5'!$B$6:$N$1720,7,FALSE)</f>
        <v>53848.857589413376</v>
      </c>
      <c r="K447" s="29">
        <v>0.19</v>
      </c>
      <c r="L447" s="28">
        <f t="shared" si="185"/>
        <v>10231</v>
      </c>
      <c r="M447" s="30">
        <f t="shared" si="186"/>
        <v>64080</v>
      </c>
      <c r="N447" s="28">
        <f>VLOOKUP(C447,'Región 5'!$B$6:$N$1720,11,FALSE)</f>
        <v>74807.12595071744</v>
      </c>
      <c r="O447" s="29">
        <v>0.19</v>
      </c>
      <c r="P447" s="28">
        <f t="shared" si="187"/>
        <v>14213</v>
      </c>
      <c r="Q447" s="30">
        <f t="shared" si="188"/>
        <v>89020</v>
      </c>
      <c r="R447" s="38">
        <f>VLOOKUP(C447,'Región 5'!$B$6:$N$1720,10,FALSE)</f>
        <v>59989.191521407949</v>
      </c>
      <c r="S447" s="13">
        <v>0.19</v>
      </c>
      <c r="T447" s="28">
        <f t="shared" si="189"/>
        <v>11398</v>
      </c>
      <c r="U447" s="30">
        <f t="shared" si="190"/>
        <v>71387</v>
      </c>
      <c r="V447" s="12">
        <f>VLOOKUP(C447,'Región 5'!$B$6:$N$1720,9,FALSE)</f>
        <v>73693.407852524528</v>
      </c>
      <c r="W447" s="13">
        <v>0.19</v>
      </c>
      <c r="X447" s="28">
        <f t="shared" si="191"/>
        <v>14002</v>
      </c>
      <c r="Y447" s="30">
        <f t="shared" si="184"/>
        <v>87695</v>
      </c>
      <c r="Z447" s="38">
        <f>VLOOKUP(C447,'Región 5'!$B$6:$N$1720,5,FALSE)</f>
        <v>23053.834067751428</v>
      </c>
      <c r="AA447" s="13">
        <v>0.19</v>
      </c>
      <c r="AB447" s="28">
        <v>14221.5</v>
      </c>
      <c r="AC447" s="30">
        <f t="shared" si="192"/>
        <v>37275</v>
      </c>
      <c r="AD447" s="54">
        <f t="shared" si="193"/>
        <v>57355.589863850408</v>
      </c>
      <c r="AE447" s="54">
        <f t="shared" si="194"/>
        <v>53750.736476305843</v>
      </c>
      <c r="AF447" s="54">
        <f t="shared" si="195"/>
        <v>59365.156861347816</v>
      </c>
      <c r="AG447" s="54">
        <f t="shared" si="199"/>
        <v>48948.347691359551</v>
      </c>
      <c r="AH447" s="55">
        <f t="shared" si="196"/>
        <v>18810.867007720975</v>
      </c>
      <c r="AI447" s="54">
        <f t="shared" si="200"/>
        <v>23053.834067751428</v>
      </c>
      <c r="AJ447" s="60">
        <v>0.19</v>
      </c>
      <c r="AK447" s="55">
        <f t="shared" si="201"/>
        <v>4380</v>
      </c>
      <c r="AL447" s="61">
        <f t="shared" si="202"/>
        <v>27433.834067751428</v>
      </c>
      <c r="AM447" s="62" t="s">
        <v>4668</v>
      </c>
    </row>
    <row r="448" spans="2:39" s="6" customFormat="1" ht="57.6">
      <c r="B448" s="11" t="s">
        <v>364</v>
      </c>
      <c r="C448" s="11" t="s">
        <v>1763</v>
      </c>
      <c r="D448" s="18" t="s">
        <v>1193</v>
      </c>
      <c r="E448" s="19" t="s">
        <v>365</v>
      </c>
      <c r="F448" s="12">
        <f>VLOOKUP(C448,'Región 5'!$B$6:$N$1720,13,FALSE)</f>
        <v>7037.4449581004792</v>
      </c>
      <c r="G448" s="13">
        <v>0.19</v>
      </c>
      <c r="H448" s="27">
        <f t="shared" si="197"/>
        <v>1337.114542039091</v>
      </c>
      <c r="I448" s="14">
        <f t="shared" si="198"/>
        <v>8375</v>
      </c>
      <c r="J448" s="28">
        <f>VLOOKUP(C448,'Región 5'!$B$6:$N$1720,7,FALSE)</f>
        <v>3526.5563695416317</v>
      </c>
      <c r="K448" s="29">
        <v>0.19</v>
      </c>
      <c r="L448" s="28">
        <f t="shared" si="185"/>
        <v>670</v>
      </c>
      <c r="M448" s="30">
        <f t="shared" si="186"/>
        <v>4197</v>
      </c>
      <c r="N448" s="28">
        <f>VLOOKUP(C448,'Región 5'!$B$6:$N$1720,11,FALSE)</f>
        <v>3296.7622484608</v>
      </c>
      <c r="O448" s="29">
        <v>0.19</v>
      </c>
      <c r="P448" s="28">
        <f t="shared" si="187"/>
        <v>626</v>
      </c>
      <c r="Q448" s="30">
        <f t="shared" si="188"/>
        <v>3923</v>
      </c>
      <c r="R448" s="38">
        <f>VLOOKUP(C448,'Región 5'!$B$6:$N$1720,10,FALSE)</f>
        <v>2132.071636137247</v>
      </c>
      <c r="S448" s="13">
        <v>0.19</v>
      </c>
      <c r="T448" s="28">
        <f t="shared" si="189"/>
        <v>405</v>
      </c>
      <c r="U448" s="30">
        <f t="shared" si="190"/>
        <v>2537</v>
      </c>
      <c r="V448" s="12">
        <f>VLOOKUP(C448,'Región 5'!$B$6:$N$1720,9,FALSE)</f>
        <v>4018.0024330349565</v>
      </c>
      <c r="W448" s="13">
        <v>0.19</v>
      </c>
      <c r="X448" s="28">
        <f t="shared" si="191"/>
        <v>763</v>
      </c>
      <c r="Y448" s="30">
        <f t="shared" si="184"/>
        <v>4781</v>
      </c>
      <c r="Z448" s="38">
        <f>VLOOKUP(C448,'Región 5'!$B$6:$N$1720,5,FALSE)</f>
        <v>617.57170040473602</v>
      </c>
      <c r="AA448" s="13">
        <v>0.19</v>
      </c>
      <c r="AB448" s="28">
        <v>570</v>
      </c>
      <c r="AC448" s="30">
        <f t="shared" si="192"/>
        <v>1188</v>
      </c>
      <c r="AD448" s="54">
        <f t="shared" si="193"/>
        <v>3438.0682242799753</v>
      </c>
      <c r="AE448" s="54">
        <f t="shared" si="194"/>
        <v>2750.3764499548274</v>
      </c>
      <c r="AF448" s="54">
        <f t="shared" si="195"/>
        <v>3411.6593090012157</v>
      </c>
      <c r="AG448" s="54">
        <f t="shared" si="199"/>
        <v>1956.8577176133401</v>
      </c>
      <c r="AH448" s="55">
        <f t="shared" si="196"/>
        <v>2143.8498929980815</v>
      </c>
      <c r="AI448" s="54">
        <f t="shared" si="200"/>
        <v>617.57170040473602</v>
      </c>
      <c r="AJ448" s="60">
        <v>0.19</v>
      </c>
      <c r="AK448" s="55">
        <f t="shared" si="201"/>
        <v>117</v>
      </c>
      <c r="AL448" s="61">
        <f t="shared" si="202"/>
        <v>734.57170040473602</v>
      </c>
      <c r="AM448" s="62" t="s">
        <v>4668</v>
      </c>
    </row>
    <row r="449" spans="2:39" s="6" customFormat="1" ht="57.6">
      <c r="B449" s="11" t="s">
        <v>366</v>
      </c>
      <c r="C449" s="11" t="s">
        <v>1765</v>
      </c>
      <c r="D449" s="18" t="s">
        <v>1193</v>
      </c>
      <c r="E449" s="19" t="s">
        <v>367</v>
      </c>
      <c r="F449" s="12">
        <f>VLOOKUP(C449,'Región 5'!$B$6:$N$1720,13,FALSE)</f>
        <v>3765.7511592121341</v>
      </c>
      <c r="G449" s="13">
        <v>0.19</v>
      </c>
      <c r="H449" s="27">
        <f t="shared" si="197"/>
        <v>715.49272025030552</v>
      </c>
      <c r="I449" s="14">
        <f t="shared" si="198"/>
        <v>4481</v>
      </c>
      <c r="J449" s="28">
        <f>VLOOKUP(C449,'Región 5'!$B$6:$N$1720,7,FALSE)</f>
        <v>5269.5970038763526</v>
      </c>
      <c r="K449" s="29">
        <v>0.19</v>
      </c>
      <c r="L449" s="28">
        <f t="shared" si="185"/>
        <v>1001</v>
      </c>
      <c r="M449" s="30">
        <f t="shared" si="186"/>
        <v>6271</v>
      </c>
      <c r="N449" s="28">
        <f>VLOOKUP(C449,'Región 5'!$B$6:$N$1720,11,FALSE)</f>
        <v>2654.383228166656</v>
      </c>
      <c r="O449" s="29">
        <v>0.19</v>
      </c>
      <c r="P449" s="28">
        <f t="shared" si="187"/>
        <v>504</v>
      </c>
      <c r="Q449" s="30">
        <f t="shared" si="188"/>
        <v>3158</v>
      </c>
      <c r="R449" s="38">
        <f>VLOOKUP(C449,'Región 5'!$B$6:$N$1720,10,FALSE)</f>
        <v>1421.3810907581646</v>
      </c>
      <c r="S449" s="13">
        <v>0.19</v>
      </c>
      <c r="T449" s="28">
        <f t="shared" si="189"/>
        <v>270</v>
      </c>
      <c r="U449" s="30">
        <f t="shared" si="190"/>
        <v>1691</v>
      </c>
      <c r="V449" s="12">
        <f>VLOOKUP(C449,'Región 5'!$B$6:$N$1720,9,FALSE)</f>
        <v>2684.6742714000379</v>
      </c>
      <c r="W449" s="13">
        <v>0.19</v>
      </c>
      <c r="X449" s="28">
        <f t="shared" si="191"/>
        <v>510</v>
      </c>
      <c r="Y449" s="30">
        <f t="shared" si="184"/>
        <v>3195</v>
      </c>
      <c r="Z449" s="38">
        <f>VLOOKUP(C449,'Región 5'!$B$6:$N$1720,5,FALSE)</f>
        <v>1231.226455563776</v>
      </c>
      <c r="AA449" s="13">
        <v>0.19</v>
      </c>
      <c r="AB449" s="28">
        <v>399</v>
      </c>
      <c r="AC449" s="30">
        <f t="shared" si="192"/>
        <v>1630</v>
      </c>
      <c r="AD449" s="54">
        <f t="shared" si="193"/>
        <v>2837.8355348295204</v>
      </c>
      <c r="AE449" s="54">
        <f t="shared" si="194"/>
        <v>2505.6598840010165</v>
      </c>
      <c r="AF449" s="54">
        <f t="shared" si="195"/>
        <v>2669.5287497833469</v>
      </c>
      <c r="AG449" s="54">
        <f t="shared" si="199"/>
        <v>2205.6565320420427</v>
      </c>
      <c r="AH449" s="55">
        <f t="shared" si="196"/>
        <v>1511.2339524678528</v>
      </c>
      <c r="AI449" s="54">
        <f t="shared" si="200"/>
        <v>1231.226455563776</v>
      </c>
      <c r="AJ449" s="60">
        <v>0.19</v>
      </c>
      <c r="AK449" s="55">
        <f t="shared" si="201"/>
        <v>234</v>
      </c>
      <c r="AL449" s="61">
        <f t="shared" si="202"/>
        <v>1465.226455563776</v>
      </c>
      <c r="AM449" s="62" t="s">
        <v>4668</v>
      </c>
    </row>
    <row r="450" spans="2:39" s="6" customFormat="1" ht="57.6">
      <c r="B450" s="11" t="s">
        <v>368</v>
      </c>
      <c r="C450" s="11" t="s">
        <v>1771</v>
      </c>
      <c r="D450" s="18" t="s">
        <v>1193</v>
      </c>
      <c r="E450" s="19" t="s">
        <v>369</v>
      </c>
      <c r="F450" s="12">
        <f>VLOOKUP(C450,'Región 5'!$B$6:$N$1720,13,FALSE)</f>
        <v>1579.8345824307198</v>
      </c>
      <c r="G450" s="13">
        <v>0.19</v>
      </c>
      <c r="H450" s="27">
        <f t="shared" si="197"/>
        <v>300.16857066183678</v>
      </c>
      <c r="I450" s="14">
        <f t="shared" si="198"/>
        <v>1880</v>
      </c>
      <c r="J450" s="28">
        <f>VLOOKUP(C450,'Región 5'!$B$6:$N$1720,7,FALSE)</f>
        <v>2139.957752565248</v>
      </c>
      <c r="K450" s="29">
        <v>0.19</v>
      </c>
      <c r="L450" s="28">
        <f t="shared" si="185"/>
        <v>407</v>
      </c>
      <c r="M450" s="30">
        <f t="shared" si="186"/>
        <v>2547</v>
      </c>
      <c r="N450" s="28">
        <f>VLOOKUP(C450,'Región 5'!$B$6:$N$1720,11,FALSE)</f>
        <v>2611.2968304639999</v>
      </c>
      <c r="O450" s="29">
        <v>0.19</v>
      </c>
      <c r="P450" s="28">
        <f t="shared" si="187"/>
        <v>496</v>
      </c>
      <c r="Q450" s="30">
        <f t="shared" si="188"/>
        <v>3107</v>
      </c>
      <c r="R450" s="38">
        <f>VLOOKUP(C450,'Región 5'!$B$6:$N$1720,10,FALSE)</f>
        <v>1703.136754644192</v>
      </c>
      <c r="S450" s="13">
        <v>0.19</v>
      </c>
      <c r="T450" s="28">
        <f t="shared" si="189"/>
        <v>324</v>
      </c>
      <c r="U450" s="30">
        <f t="shared" si="190"/>
        <v>2027</v>
      </c>
      <c r="V450" s="12">
        <f>VLOOKUP(C450,'Región 5'!$B$6:$N$1720,9,FALSE)</f>
        <v>1657.651227978547</v>
      </c>
      <c r="W450" s="13">
        <v>0.19</v>
      </c>
      <c r="X450" s="28">
        <f t="shared" si="191"/>
        <v>315</v>
      </c>
      <c r="Y450" s="30">
        <f t="shared" ref="Y450:Y513" si="203">ROUND(V450+X450,)</f>
        <v>1973</v>
      </c>
      <c r="Z450" s="38">
        <f>VLOOKUP(C450,'Región 5'!$B$6:$N$1720,5,FALSE)</f>
        <v>1231.226455563776</v>
      </c>
      <c r="AA450" s="13">
        <v>0.19</v>
      </c>
      <c r="AB450" s="28">
        <v>5101.5</v>
      </c>
      <c r="AC450" s="30">
        <f t="shared" si="192"/>
        <v>6333</v>
      </c>
      <c r="AD450" s="54">
        <f t="shared" si="193"/>
        <v>1820.5172672744138</v>
      </c>
      <c r="AE450" s="54">
        <f t="shared" si="194"/>
        <v>1769.3983292419325</v>
      </c>
      <c r="AF450" s="54">
        <f t="shared" si="195"/>
        <v>1680.3939913113695</v>
      </c>
      <c r="AG450" s="54">
        <f t="shared" si="199"/>
        <v>1721.2486644039409</v>
      </c>
      <c r="AH450" s="55">
        <f t="shared" si="196"/>
        <v>484.32837791163217</v>
      </c>
      <c r="AI450" s="54">
        <f t="shared" si="200"/>
        <v>1231.226455563776</v>
      </c>
      <c r="AJ450" s="60">
        <v>0.19</v>
      </c>
      <c r="AK450" s="55">
        <f t="shared" si="201"/>
        <v>234</v>
      </c>
      <c r="AL450" s="61">
        <f t="shared" si="202"/>
        <v>1465.226455563776</v>
      </c>
      <c r="AM450" s="62" t="s">
        <v>4668</v>
      </c>
    </row>
    <row r="451" spans="2:39" s="6" customFormat="1" ht="57.6">
      <c r="B451" s="11" t="s">
        <v>370</v>
      </c>
      <c r="C451" s="11" t="s">
        <v>1774</v>
      </c>
      <c r="D451" s="18" t="s">
        <v>1193</v>
      </c>
      <c r="E451" s="19" t="s">
        <v>371</v>
      </c>
      <c r="F451" s="12">
        <f>VLOOKUP(C451,'Región 5'!$B$6:$N$1720,13,FALSE)</f>
        <v>3734.15446756352</v>
      </c>
      <c r="G451" s="13">
        <v>0.19</v>
      </c>
      <c r="H451" s="27">
        <f t="shared" si="197"/>
        <v>709.48934883706886</v>
      </c>
      <c r="I451" s="14">
        <f t="shared" si="198"/>
        <v>4444</v>
      </c>
      <c r="J451" s="28">
        <f>VLOOKUP(C451,'Región 5'!$B$6:$N$1720,7,FALSE)</f>
        <v>6619.6374652262402</v>
      </c>
      <c r="K451" s="29">
        <v>0.19</v>
      </c>
      <c r="L451" s="28">
        <f t="shared" si="185"/>
        <v>1258</v>
      </c>
      <c r="M451" s="30">
        <f t="shared" si="186"/>
        <v>7878</v>
      </c>
      <c r="N451" s="28">
        <f>VLOOKUP(C451,'Región 5'!$B$6:$N$1720,11,FALSE)</f>
        <v>3401.2141216793598</v>
      </c>
      <c r="O451" s="29">
        <v>0.19</v>
      </c>
      <c r="P451" s="28">
        <f t="shared" si="187"/>
        <v>646</v>
      </c>
      <c r="Q451" s="30">
        <f t="shared" si="188"/>
        <v>4047</v>
      </c>
      <c r="R451" s="38">
        <f>VLOOKUP(C451,'Región 5'!$B$6:$N$1720,10,FALSE)</f>
        <v>1703.136754644192</v>
      </c>
      <c r="S451" s="13">
        <v>0.19</v>
      </c>
      <c r="T451" s="28">
        <f t="shared" si="189"/>
        <v>324</v>
      </c>
      <c r="U451" s="30">
        <f t="shared" si="190"/>
        <v>2027</v>
      </c>
      <c r="V451" s="12">
        <f>VLOOKUP(C451,'Región 5'!$B$6:$N$1720,9,FALSE)</f>
        <v>540.53844390604786</v>
      </c>
      <c r="W451" s="13">
        <v>0.19</v>
      </c>
      <c r="X451" s="28">
        <f t="shared" si="191"/>
        <v>103</v>
      </c>
      <c r="Y451" s="30">
        <f t="shared" si="203"/>
        <v>644</v>
      </c>
      <c r="Z451" s="38">
        <f>VLOOKUP(C451,'Región 5'!$B$6:$N$1720,5,FALSE)</f>
        <v>3074.8020178713605</v>
      </c>
      <c r="AA451" s="13">
        <v>0.19</v>
      </c>
      <c r="AB451" s="28">
        <v>5130</v>
      </c>
      <c r="AC451" s="30">
        <f t="shared" si="192"/>
        <v>8205</v>
      </c>
      <c r="AD451" s="54">
        <f t="shared" si="193"/>
        <v>3178.9138784817874</v>
      </c>
      <c r="AE451" s="54">
        <f t="shared" si="194"/>
        <v>2489.3862550335302</v>
      </c>
      <c r="AF451" s="54">
        <f t="shared" si="195"/>
        <v>3238.0080697753601</v>
      </c>
      <c r="AG451" s="54">
        <f t="shared" si="199"/>
        <v>1726.4896028557771</v>
      </c>
      <c r="AH451" s="55">
        <f t="shared" si="196"/>
        <v>2066.2076683046153</v>
      </c>
      <c r="AI451" s="54">
        <f t="shared" si="200"/>
        <v>540.53844390604786</v>
      </c>
      <c r="AJ451" s="60">
        <v>0.19</v>
      </c>
      <c r="AK451" s="55">
        <f t="shared" si="201"/>
        <v>103</v>
      </c>
      <c r="AL451" s="61">
        <f t="shared" si="202"/>
        <v>643.53844390604786</v>
      </c>
      <c r="AM451" s="62" t="s">
        <v>4668</v>
      </c>
    </row>
    <row r="452" spans="2:39" s="6" customFormat="1" ht="57.6">
      <c r="B452" s="11" t="s">
        <v>372</v>
      </c>
      <c r="C452" s="11" t="s">
        <v>1776</v>
      </c>
      <c r="D452" s="18" t="s">
        <v>1193</v>
      </c>
      <c r="E452" s="19" t="s">
        <v>373</v>
      </c>
      <c r="F452" s="12">
        <f>VLOOKUP(C452,'Región 5'!$B$6:$N$1720,13,FALSE)</f>
        <v>1579.8345824307198</v>
      </c>
      <c r="G452" s="13">
        <v>0.19</v>
      </c>
      <c r="H452" s="27">
        <f t="shared" si="197"/>
        <v>300.16857066183678</v>
      </c>
      <c r="I452" s="14">
        <f t="shared" si="198"/>
        <v>1880</v>
      </c>
      <c r="J452" s="28">
        <f>VLOOKUP(C452,'Región 5'!$B$6:$N$1720,7,FALSE)</f>
        <v>2139.957752565248</v>
      </c>
      <c r="K452" s="29">
        <v>0.19</v>
      </c>
      <c r="L452" s="28">
        <f t="shared" si="185"/>
        <v>407</v>
      </c>
      <c r="M452" s="30">
        <f t="shared" si="186"/>
        <v>2547</v>
      </c>
      <c r="N452" s="28">
        <f>VLOOKUP(C452,'Región 5'!$B$6:$N$1720,11,FALSE)</f>
        <v>2611.2968304639999</v>
      </c>
      <c r="O452" s="29">
        <v>0.19</v>
      </c>
      <c r="P452" s="28">
        <f t="shared" si="187"/>
        <v>496</v>
      </c>
      <c r="Q452" s="30">
        <f t="shared" si="188"/>
        <v>3107</v>
      </c>
      <c r="R452" s="38">
        <f>VLOOKUP(C452,'Región 5'!$B$6:$N$1720,10,FALSE)</f>
        <v>2035.8322914504961</v>
      </c>
      <c r="S452" s="13">
        <v>0.19</v>
      </c>
      <c r="T452" s="28">
        <f t="shared" si="189"/>
        <v>387</v>
      </c>
      <c r="U452" s="30">
        <f t="shared" si="190"/>
        <v>2423</v>
      </c>
      <c r="V452" s="12">
        <f>VLOOKUP(C452,'Región 5'!$B$6:$N$1720,9,FALSE)</f>
        <v>1657.651227978547</v>
      </c>
      <c r="W452" s="13">
        <v>0.19</v>
      </c>
      <c r="X452" s="28">
        <f t="shared" si="191"/>
        <v>315</v>
      </c>
      <c r="Y452" s="30">
        <f t="shared" si="203"/>
        <v>1973</v>
      </c>
      <c r="Z452" s="38">
        <f>VLOOKUP(C452,'Región 5'!$B$6:$N$1720,5,FALSE)</f>
        <v>1231.226455563776</v>
      </c>
      <c r="AA452" s="13">
        <v>0.19</v>
      </c>
      <c r="AB452" s="28">
        <v>4788</v>
      </c>
      <c r="AC452" s="30">
        <f t="shared" si="192"/>
        <v>6019</v>
      </c>
      <c r="AD452" s="54">
        <f t="shared" si="193"/>
        <v>1875.9665234087979</v>
      </c>
      <c r="AE452" s="54">
        <f t="shared" si="194"/>
        <v>1822.8084187736747</v>
      </c>
      <c r="AF452" s="54">
        <f t="shared" si="195"/>
        <v>1846.7417597145215</v>
      </c>
      <c r="AG452" s="54">
        <f t="shared" si="199"/>
        <v>1769.9693702386753</v>
      </c>
      <c r="AH452" s="55">
        <f t="shared" si="196"/>
        <v>487.23804102472025</v>
      </c>
      <c r="AI452" s="54">
        <f t="shared" si="200"/>
        <v>1231.226455563776</v>
      </c>
      <c r="AJ452" s="60">
        <v>0.19</v>
      </c>
      <c r="AK452" s="55">
        <f t="shared" si="201"/>
        <v>234</v>
      </c>
      <c r="AL452" s="61">
        <f t="shared" si="202"/>
        <v>1465.226455563776</v>
      </c>
      <c r="AM452" s="62" t="s">
        <v>4668</v>
      </c>
    </row>
    <row r="453" spans="2:39" s="6" customFormat="1" ht="57.6">
      <c r="B453" s="11" t="s">
        <v>374</v>
      </c>
      <c r="C453" s="11" t="s">
        <v>1778</v>
      </c>
      <c r="D453" s="18" t="s">
        <v>1193</v>
      </c>
      <c r="E453" s="19" t="s">
        <v>375</v>
      </c>
      <c r="F453" s="12">
        <f>VLOOKUP(C453,'Región 5'!$B$6:$N$1720,13,FALSE)</f>
        <v>15798.3458243072</v>
      </c>
      <c r="G453" s="13">
        <v>0.19</v>
      </c>
      <c r="H453" s="27">
        <f t="shared" si="197"/>
        <v>3001.6857066183679</v>
      </c>
      <c r="I453" s="14">
        <f t="shared" si="198"/>
        <v>18800</v>
      </c>
      <c r="J453" s="28">
        <f>VLOOKUP(C453,'Región 5'!$B$6:$N$1720,7,FALSE)</f>
        <v>21395.660580406788</v>
      </c>
      <c r="K453" s="29">
        <v>0.19</v>
      </c>
      <c r="L453" s="28">
        <f t="shared" si="185"/>
        <v>4065</v>
      </c>
      <c r="M453" s="30">
        <f t="shared" si="186"/>
        <v>25461</v>
      </c>
      <c r="N453" s="28">
        <f>VLOOKUP(C453,'Región 5'!$B$6:$N$1720,11,FALSE)</f>
        <v>26112.968304639999</v>
      </c>
      <c r="O453" s="29">
        <v>0.19</v>
      </c>
      <c r="P453" s="28">
        <f t="shared" si="187"/>
        <v>4961</v>
      </c>
      <c r="Q453" s="30">
        <f t="shared" si="188"/>
        <v>31074</v>
      </c>
      <c r="R453" s="38">
        <f>VLOOKUP(C453,'Región 5'!$B$6:$N$1720,10,FALSE)</f>
        <v>23143.270984194816</v>
      </c>
      <c r="S453" s="13">
        <v>0.19</v>
      </c>
      <c r="T453" s="28">
        <f t="shared" si="189"/>
        <v>4397</v>
      </c>
      <c r="U453" s="30">
        <f t="shared" si="190"/>
        <v>27540</v>
      </c>
      <c r="V453" s="12">
        <f>VLOOKUP(C453,'Región 5'!$B$6:$N$1720,9,FALSE)</f>
        <v>19819.742943221758</v>
      </c>
      <c r="W453" s="13">
        <v>0.19</v>
      </c>
      <c r="X453" s="28">
        <f t="shared" si="191"/>
        <v>3766</v>
      </c>
      <c r="Y453" s="30">
        <f t="shared" si="203"/>
        <v>23586</v>
      </c>
      <c r="Z453" s="38">
        <f>VLOOKUP(C453,'Región 5'!$B$6:$N$1720,5,FALSE)</f>
        <v>9992.1273217704984</v>
      </c>
      <c r="AA453" s="13">
        <v>0.19</v>
      </c>
      <c r="AB453" s="28">
        <v>4788</v>
      </c>
      <c r="AC453" s="30">
        <f t="shared" si="192"/>
        <v>14780</v>
      </c>
      <c r="AD453" s="54">
        <f t="shared" si="193"/>
        <v>19377.019326423509</v>
      </c>
      <c r="AE453" s="54">
        <f t="shared" si="194"/>
        <v>18528.021491408912</v>
      </c>
      <c r="AF453" s="54">
        <f t="shared" si="195"/>
        <v>20607.701761814271</v>
      </c>
      <c r="AG453" s="54">
        <f t="shared" si="199"/>
        <v>17540.06453365997</v>
      </c>
      <c r="AH453" s="55">
        <f t="shared" si="196"/>
        <v>5739.5414254747557</v>
      </c>
      <c r="AI453" s="54">
        <f t="shared" si="200"/>
        <v>9992.1273217704984</v>
      </c>
      <c r="AJ453" s="60">
        <v>0.19</v>
      </c>
      <c r="AK453" s="55">
        <f t="shared" si="201"/>
        <v>1899</v>
      </c>
      <c r="AL453" s="61">
        <f t="shared" si="202"/>
        <v>11891.127321770498</v>
      </c>
      <c r="AM453" s="62" t="s">
        <v>4668</v>
      </c>
    </row>
    <row r="454" spans="2:39" s="6" customFormat="1" ht="57.6">
      <c r="B454" s="11" t="s">
        <v>376</v>
      </c>
      <c r="C454" s="11" t="s">
        <v>1780</v>
      </c>
      <c r="D454" s="18" t="s">
        <v>1193</v>
      </c>
      <c r="E454" s="19" t="s">
        <v>377</v>
      </c>
      <c r="F454" s="12">
        <f>VLOOKUP(C454,'Región 5'!$B$6:$N$1720,13,FALSE)</f>
        <v>18670.772337817602</v>
      </c>
      <c r="G454" s="13">
        <v>0.19</v>
      </c>
      <c r="H454" s="27">
        <f t="shared" si="197"/>
        <v>3547.4467441853444</v>
      </c>
      <c r="I454" s="14">
        <f t="shared" si="198"/>
        <v>22218</v>
      </c>
      <c r="J454" s="28">
        <f>VLOOKUP(C454,'Región 5'!$B$6:$N$1720,7,FALSE)</f>
        <v>23534.3126845568</v>
      </c>
      <c r="K454" s="29">
        <v>0.19</v>
      </c>
      <c r="L454" s="28">
        <f t="shared" si="185"/>
        <v>4472</v>
      </c>
      <c r="M454" s="30">
        <f t="shared" si="186"/>
        <v>28006</v>
      </c>
      <c r="N454" s="28">
        <f>VLOOKUP(C454,'Región 5'!$B$6:$N$1720,11,FALSE)</f>
        <v>26112.968304639999</v>
      </c>
      <c r="O454" s="29">
        <v>0.19</v>
      </c>
      <c r="P454" s="28">
        <f t="shared" si="187"/>
        <v>4961</v>
      </c>
      <c r="Q454" s="30">
        <f t="shared" si="188"/>
        <v>31074</v>
      </c>
      <c r="R454" s="38">
        <f>VLOOKUP(C454,'Región 5'!$B$6:$N$1720,10,FALSE)</f>
        <v>23143.270984194816</v>
      </c>
      <c r="S454" s="13">
        <v>0.19</v>
      </c>
      <c r="T454" s="28">
        <f t="shared" si="189"/>
        <v>4397</v>
      </c>
      <c r="U454" s="30">
        <f t="shared" si="190"/>
        <v>27540</v>
      </c>
      <c r="V454" s="12">
        <f>VLOOKUP(C454,'Región 5'!$B$6:$N$1720,9,FALSE)</f>
        <v>19819.742943221758</v>
      </c>
      <c r="W454" s="13">
        <v>0.19</v>
      </c>
      <c r="X454" s="28">
        <f t="shared" si="191"/>
        <v>3766</v>
      </c>
      <c r="Y454" s="30">
        <f t="shared" si="203"/>
        <v>23586</v>
      </c>
      <c r="Z454" s="38">
        <f>VLOOKUP(C454,'Región 5'!$B$6:$N$1720,5,FALSE)</f>
        <v>13833.344959383041</v>
      </c>
      <c r="AA454" s="13">
        <v>0.19</v>
      </c>
      <c r="AB454" s="28">
        <v>4788</v>
      </c>
      <c r="AC454" s="30">
        <f t="shared" si="192"/>
        <v>18621</v>
      </c>
      <c r="AD454" s="54">
        <f t="shared" si="193"/>
        <v>20852.40203563567</v>
      </c>
      <c r="AE454" s="54">
        <f t="shared" si="194"/>
        <v>20434.389547748164</v>
      </c>
      <c r="AF454" s="54">
        <f t="shared" si="195"/>
        <v>21481.506963708285</v>
      </c>
      <c r="AG454" s="54">
        <f t="shared" si="199"/>
        <v>19980.094011750658</v>
      </c>
      <c r="AH454" s="55">
        <f t="shared" si="196"/>
        <v>4363.6530090760916</v>
      </c>
      <c r="AI454" s="54">
        <f t="shared" si="200"/>
        <v>13833.344959383041</v>
      </c>
      <c r="AJ454" s="60">
        <v>0.19</v>
      </c>
      <c r="AK454" s="55">
        <f t="shared" si="201"/>
        <v>2628</v>
      </c>
      <c r="AL454" s="61">
        <f t="shared" si="202"/>
        <v>16461.344959383041</v>
      </c>
      <c r="AM454" s="62" t="s">
        <v>4668</v>
      </c>
    </row>
    <row r="455" spans="2:39" s="6" customFormat="1" ht="57.6">
      <c r="B455" s="11" t="s">
        <v>378</v>
      </c>
      <c r="C455" s="11" t="s">
        <v>1782</v>
      </c>
      <c r="D455" s="18" t="s">
        <v>1193</v>
      </c>
      <c r="E455" s="19" t="s">
        <v>379</v>
      </c>
      <c r="F455" s="12">
        <f>VLOOKUP(C455,'Región 5'!$B$6:$N$1720,13,FALSE)</f>
        <v>47395.037472921598</v>
      </c>
      <c r="G455" s="13">
        <v>0.19</v>
      </c>
      <c r="H455" s="27">
        <f t="shared" si="197"/>
        <v>9005.0571198551042</v>
      </c>
      <c r="I455" s="14">
        <f t="shared" si="198"/>
        <v>56400</v>
      </c>
      <c r="J455" s="28">
        <f>VLOOKUP(C455,'Región 5'!$B$6:$N$1720,7,FALSE)</f>
        <v>76380.432291071993</v>
      </c>
      <c r="K455" s="29">
        <v>0.19</v>
      </c>
      <c r="L455" s="28">
        <f t="shared" si="185"/>
        <v>14512</v>
      </c>
      <c r="M455" s="30">
        <f t="shared" si="186"/>
        <v>90892</v>
      </c>
      <c r="N455" s="28">
        <f>VLOOKUP(C455,'Región 5'!$B$6:$N$1720,11,FALSE)</f>
        <v>63382.702317437441</v>
      </c>
      <c r="O455" s="29">
        <v>0.19</v>
      </c>
      <c r="P455" s="28">
        <f t="shared" si="187"/>
        <v>12043</v>
      </c>
      <c r="Q455" s="30">
        <f t="shared" si="188"/>
        <v>75426</v>
      </c>
      <c r="R455" s="38">
        <f>VLOOKUP(C455,'Región 5'!$B$6:$N$1720,10,FALSE)</f>
        <v>57858.177460487037</v>
      </c>
      <c r="S455" s="13">
        <v>0.19</v>
      </c>
      <c r="T455" s="28">
        <f t="shared" si="189"/>
        <v>10993</v>
      </c>
      <c r="U455" s="30">
        <f t="shared" si="190"/>
        <v>68851</v>
      </c>
      <c r="V455" s="12">
        <f>VLOOKUP(C455,'Región 5'!$B$6:$N$1720,9,FALSE)</f>
        <v>49152.962499189955</v>
      </c>
      <c r="W455" s="13">
        <v>0.19</v>
      </c>
      <c r="X455" s="28">
        <f t="shared" si="191"/>
        <v>9339</v>
      </c>
      <c r="Y455" s="30">
        <f t="shared" si="203"/>
        <v>58492</v>
      </c>
      <c r="Z455" s="38">
        <f>VLOOKUP(C455,'Región 5'!$B$6:$N$1720,5,FALSE)</f>
        <v>27661.467325105154</v>
      </c>
      <c r="AA455" s="13">
        <v>0.19</v>
      </c>
      <c r="AB455" s="28">
        <v>1596</v>
      </c>
      <c r="AC455" s="30">
        <f t="shared" si="192"/>
        <v>29257</v>
      </c>
      <c r="AD455" s="54">
        <f t="shared" si="193"/>
        <v>53638.463227702196</v>
      </c>
      <c r="AE455" s="54">
        <f t="shared" si="194"/>
        <v>51216.814798710409</v>
      </c>
      <c r="AF455" s="54">
        <f t="shared" si="195"/>
        <v>53505.569979838496</v>
      </c>
      <c r="AG455" s="54">
        <f t="shared" si="199"/>
        <v>48485.453233347282</v>
      </c>
      <c r="AH455" s="55">
        <f t="shared" si="196"/>
        <v>16515.796914397095</v>
      </c>
      <c r="AI455" s="54">
        <f t="shared" si="200"/>
        <v>27661.467325105154</v>
      </c>
      <c r="AJ455" s="60">
        <v>0.19</v>
      </c>
      <c r="AK455" s="55">
        <f t="shared" si="201"/>
        <v>5256</v>
      </c>
      <c r="AL455" s="61">
        <f t="shared" si="202"/>
        <v>32917.467325105157</v>
      </c>
      <c r="AM455" s="62" t="s">
        <v>4668</v>
      </c>
    </row>
    <row r="456" spans="2:39" s="6" customFormat="1" ht="57.6">
      <c r="B456" s="11" t="s">
        <v>380</v>
      </c>
      <c r="C456" s="11" t="s">
        <v>1784</v>
      </c>
      <c r="D456" s="18" t="s">
        <v>1193</v>
      </c>
      <c r="E456" s="19" t="s">
        <v>381</v>
      </c>
      <c r="F456" s="12">
        <f>VLOOKUP(C456,'Región 5'!$B$6:$N$1720,13,FALSE)</f>
        <v>63193.3832972288</v>
      </c>
      <c r="G456" s="13">
        <v>0.19</v>
      </c>
      <c r="H456" s="27">
        <f t="shared" si="197"/>
        <v>12006.742826473472</v>
      </c>
      <c r="I456" s="14">
        <f t="shared" si="198"/>
        <v>75200</v>
      </c>
      <c r="J456" s="28">
        <f>VLOOKUP(C456,'Región 5'!$B$6:$N$1720,7,FALSE)</f>
        <v>152760.86458214399</v>
      </c>
      <c r="K456" s="29">
        <v>0.19</v>
      </c>
      <c r="L456" s="28">
        <f t="shared" si="185"/>
        <v>29025</v>
      </c>
      <c r="M456" s="30">
        <f t="shared" si="186"/>
        <v>181786</v>
      </c>
      <c r="N456" s="28">
        <f>VLOOKUP(C456,'Región 5'!$B$6:$N$1720,11,FALSE)</f>
        <v>99704.535580776443</v>
      </c>
      <c r="O456" s="29">
        <v>0.19</v>
      </c>
      <c r="P456" s="28">
        <f t="shared" si="187"/>
        <v>18944</v>
      </c>
      <c r="Q456" s="30">
        <f t="shared" si="188"/>
        <v>118649</v>
      </c>
      <c r="R456" s="38">
        <f>VLOOKUP(C456,'Región 5'!$B$6:$N$1720,10,FALSE)</f>
        <v>92573.083936779265</v>
      </c>
      <c r="S456" s="13">
        <v>0.19</v>
      </c>
      <c r="T456" s="28">
        <f t="shared" si="189"/>
        <v>17589</v>
      </c>
      <c r="U456" s="30">
        <f t="shared" si="190"/>
        <v>110162</v>
      </c>
      <c r="V456" s="12">
        <f>VLOOKUP(C456,'Región 5'!$B$6:$N$1720,9,FALSE)</f>
        <v>71495.218180639931</v>
      </c>
      <c r="W456" s="13">
        <v>0.19</v>
      </c>
      <c r="X456" s="28">
        <f t="shared" si="191"/>
        <v>13584</v>
      </c>
      <c r="Y456" s="30">
        <f t="shared" si="203"/>
        <v>85079</v>
      </c>
      <c r="Z456" s="38">
        <f>VLOOKUP(C456,'Región 5'!$B$6:$N$1720,5,FALSE)</f>
        <v>55322.934650210307</v>
      </c>
      <c r="AA456" s="13">
        <v>0.19</v>
      </c>
      <c r="AB456" s="28">
        <v>10830</v>
      </c>
      <c r="AC456" s="30">
        <f t="shared" si="192"/>
        <v>66153</v>
      </c>
      <c r="AD456" s="54">
        <f t="shared" si="193"/>
        <v>89175.003371296465</v>
      </c>
      <c r="AE456" s="54">
        <f t="shared" si="194"/>
        <v>84044.815454991593</v>
      </c>
      <c r="AF456" s="54">
        <f t="shared" si="195"/>
        <v>82034.151058709598</v>
      </c>
      <c r="AG456" s="54">
        <f t="shared" si="199"/>
        <v>79718.152487219093</v>
      </c>
      <c r="AH456" s="55">
        <f t="shared" si="196"/>
        <v>35494.116945666443</v>
      </c>
      <c r="AI456" s="54">
        <f t="shared" si="200"/>
        <v>55322.934650210307</v>
      </c>
      <c r="AJ456" s="60">
        <v>0.19</v>
      </c>
      <c r="AK456" s="55">
        <f t="shared" si="201"/>
        <v>10511</v>
      </c>
      <c r="AL456" s="61">
        <f t="shared" si="202"/>
        <v>65833.934650210314</v>
      </c>
      <c r="AM456" s="62" t="s">
        <v>4668</v>
      </c>
    </row>
    <row r="457" spans="2:39" s="6" customFormat="1" ht="57.6">
      <c r="B457" s="11" t="s">
        <v>382</v>
      </c>
      <c r="C457" s="11" t="s">
        <v>1800</v>
      </c>
      <c r="D457" s="18" t="s">
        <v>1193</v>
      </c>
      <c r="E457" s="19" t="s">
        <v>383</v>
      </c>
      <c r="F457" s="12">
        <f>VLOOKUP(C457,'Región 5'!$B$6:$N$1720,13,FALSE)</f>
        <v>17234.559081062398</v>
      </c>
      <c r="G457" s="13">
        <v>0.19</v>
      </c>
      <c r="H457" s="27">
        <f t="shared" si="197"/>
        <v>3274.5662254018557</v>
      </c>
      <c r="I457" s="14">
        <f t="shared" si="198"/>
        <v>20509</v>
      </c>
      <c r="J457" s="28">
        <f>VLOOKUP(C457,'Región 5'!$B$6:$N$1720,7,FALSE)</f>
        <v>19661.759484978687</v>
      </c>
      <c r="K457" s="29">
        <v>0.19</v>
      </c>
      <c r="L457" s="28">
        <f t="shared" ref="L457:L520" si="204">ROUND(J457*K457,)</f>
        <v>3736</v>
      </c>
      <c r="M457" s="30">
        <f t="shared" ref="M457:M520" si="205">ROUND(J457+L457,)</f>
        <v>23398</v>
      </c>
      <c r="N457" s="28">
        <f>VLOOKUP(C457,'Región 5'!$B$6:$N$1720,11,FALSE)</f>
        <v>16056.864210523136</v>
      </c>
      <c r="O457" s="29">
        <v>0.19</v>
      </c>
      <c r="P457" s="28">
        <f t="shared" ref="P457:P520" si="206">ROUND(N457*O457,)</f>
        <v>3051</v>
      </c>
      <c r="Q457" s="30">
        <f t="shared" ref="Q457:Q520" si="207">ROUND(N457+P457,)</f>
        <v>19108</v>
      </c>
      <c r="R457" s="38">
        <f>VLOOKUP(C457,'Región 5'!$B$6:$N$1720,10,FALSE)</f>
        <v>73270.221088179547</v>
      </c>
      <c r="S457" s="13">
        <v>0.19</v>
      </c>
      <c r="T457" s="28">
        <f t="shared" ref="T457:T520" si="208">ROUND(R457*S457,)</f>
        <v>13921</v>
      </c>
      <c r="U457" s="30">
        <f t="shared" ref="U457:U520" si="209">ROUND(R457+T457,)</f>
        <v>87191</v>
      </c>
      <c r="V457" s="12">
        <f>VLOOKUP(C457,'Región 5'!$B$6:$N$1720,9,FALSE)</f>
        <v>153873.27703192167</v>
      </c>
      <c r="W457" s="13">
        <v>0.19</v>
      </c>
      <c r="X457" s="28">
        <f t="shared" ref="X457:X520" si="210">ROUND(V457*W457,)</f>
        <v>29236</v>
      </c>
      <c r="Y457" s="30">
        <f t="shared" si="203"/>
        <v>183109</v>
      </c>
      <c r="Z457" s="38">
        <f>VLOOKUP(C457,'Región 5'!$B$6:$N$1720,5,FALSE)</f>
        <v>7686.3522204707842</v>
      </c>
      <c r="AA457" s="13">
        <v>0.19</v>
      </c>
      <c r="AB457" s="28">
        <v>11827.5</v>
      </c>
      <c r="AC457" s="30">
        <f t="shared" ref="AC457:AC520" si="211">ROUND(Z457+AB457,)</f>
        <v>19514</v>
      </c>
      <c r="AD457" s="54">
        <f t="shared" si="193"/>
        <v>47963.838852856039</v>
      </c>
      <c r="AE457" s="54">
        <f t="shared" si="194"/>
        <v>27898.59803842831</v>
      </c>
      <c r="AF457" s="54">
        <f t="shared" si="195"/>
        <v>18448.159283020541</v>
      </c>
      <c r="AG457" s="54">
        <f t="shared" si="199"/>
        <v>18667.777163936829</v>
      </c>
      <c r="AH457" s="55">
        <f t="shared" si="196"/>
        <v>56996.226838858136</v>
      </c>
      <c r="AI457" s="54">
        <f t="shared" si="200"/>
        <v>7686.3522204707842</v>
      </c>
      <c r="AJ457" s="60">
        <v>0.19</v>
      </c>
      <c r="AK457" s="55">
        <f t="shared" si="201"/>
        <v>1460</v>
      </c>
      <c r="AL457" s="61">
        <f t="shared" si="202"/>
        <v>9146.3522204707842</v>
      </c>
      <c r="AM457" s="62" t="s">
        <v>4668</v>
      </c>
    </row>
    <row r="458" spans="2:39" s="6" customFormat="1" ht="57.6">
      <c r="B458" s="11" t="s">
        <v>384</v>
      </c>
      <c r="C458" s="11" t="s">
        <v>1804</v>
      </c>
      <c r="D458" s="18" t="s">
        <v>1193</v>
      </c>
      <c r="E458" s="19" t="s">
        <v>385</v>
      </c>
      <c r="F458" s="12">
        <f>VLOOKUP(C458,'Región 5'!$B$6:$N$1720,13,FALSE)</f>
        <v>20379.866113356289</v>
      </c>
      <c r="G458" s="13">
        <v>0.19</v>
      </c>
      <c r="H458" s="27">
        <f t="shared" si="197"/>
        <v>3872.1745615376949</v>
      </c>
      <c r="I458" s="14">
        <f t="shared" si="198"/>
        <v>24252</v>
      </c>
      <c r="J458" s="28">
        <f>VLOOKUP(C458,'Región 5'!$B$6:$N$1720,7,FALSE)</f>
        <v>41005.194128776195</v>
      </c>
      <c r="K458" s="29">
        <v>0.19</v>
      </c>
      <c r="L458" s="28">
        <f t="shared" si="204"/>
        <v>7791</v>
      </c>
      <c r="M458" s="30">
        <f t="shared" si="205"/>
        <v>48796</v>
      </c>
      <c r="N458" s="28">
        <f>VLOOKUP(C458,'Región 5'!$B$6:$N$1720,11,FALSE)</f>
        <v>33958.60963176909</v>
      </c>
      <c r="O458" s="29">
        <v>0.19</v>
      </c>
      <c r="P458" s="28">
        <f t="shared" si="206"/>
        <v>6452</v>
      </c>
      <c r="Q458" s="30">
        <f t="shared" si="207"/>
        <v>40411</v>
      </c>
      <c r="R458" s="38">
        <f>VLOOKUP(C458,'Región 5'!$B$6:$N$1720,10,FALSE)</f>
        <v>27898.834206994332</v>
      </c>
      <c r="S458" s="13">
        <v>0.19</v>
      </c>
      <c r="T458" s="28">
        <f t="shared" si="208"/>
        <v>5301</v>
      </c>
      <c r="U458" s="30">
        <f t="shared" si="209"/>
        <v>33200</v>
      </c>
      <c r="V458" s="12">
        <f>VLOOKUP(C458,'Región 5'!$B$6:$N$1720,9,FALSE)</f>
        <v>25567.468396756063</v>
      </c>
      <c r="W458" s="13">
        <v>0.19</v>
      </c>
      <c r="X458" s="28">
        <f t="shared" si="210"/>
        <v>4858</v>
      </c>
      <c r="Y458" s="30">
        <f t="shared" si="203"/>
        <v>30425</v>
      </c>
      <c r="Z458" s="38">
        <f>VLOOKUP(C458,'Región 5'!$B$6:$N$1720,5,FALSE)</f>
        <v>25358.303520635902</v>
      </c>
      <c r="AA458" s="13">
        <v>0.19</v>
      </c>
      <c r="AB458" s="28">
        <v>7951.5</v>
      </c>
      <c r="AC458" s="30">
        <f t="shared" si="211"/>
        <v>33310</v>
      </c>
      <c r="AD458" s="54">
        <f t="shared" si="193"/>
        <v>29028.045999714643</v>
      </c>
      <c r="AE458" s="54">
        <f t="shared" si="194"/>
        <v>28296.367016536937</v>
      </c>
      <c r="AF458" s="54">
        <f t="shared" si="195"/>
        <v>26733.151301875198</v>
      </c>
      <c r="AG458" s="54">
        <f t="shared" si="199"/>
        <v>27612.408582832162</v>
      </c>
      <c r="AH458" s="55">
        <f t="shared" si="196"/>
        <v>7338.5458622768938</v>
      </c>
      <c r="AI458" s="54">
        <f t="shared" si="200"/>
        <v>20379.866113356289</v>
      </c>
      <c r="AJ458" s="60">
        <v>0.19</v>
      </c>
      <c r="AK458" s="55">
        <f t="shared" si="201"/>
        <v>3872</v>
      </c>
      <c r="AL458" s="61">
        <f t="shared" si="202"/>
        <v>24251.866113356289</v>
      </c>
      <c r="AM458" s="62" t="s">
        <v>4668</v>
      </c>
    </row>
    <row r="459" spans="2:39" s="6" customFormat="1" ht="57.6">
      <c r="B459" s="11" t="s">
        <v>386</v>
      </c>
      <c r="C459" s="11" t="s">
        <v>1806</v>
      </c>
      <c r="D459" s="18" t="s">
        <v>1193</v>
      </c>
      <c r="E459" s="19" t="s">
        <v>387</v>
      </c>
      <c r="F459" s="12">
        <f>VLOOKUP(C459,'Región 5'!$B$6:$N$1720,13,FALSE)</f>
        <v>38124.280900566788</v>
      </c>
      <c r="G459" s="13">
        <v>0.19</v>
      </c>
      <c r="H459" s="27">
        <f t="shared" si="197"/>
        <v>7243.61337110769</v>
      </c>
      <c r="I459" s="14">
        <f t="shared" si="198"/>
        <v>45368</v>
      </c>
      <c r="J459" s="28">
        <f>VLOOKUP(C459,'Región 5'!$B$6:$N$1720,7,FALSE)</f>
        <v>103069.19154682933</v>
      </c>
      <c r="K459" s="29">
        <v>0.19</v>
      </c>
      <c r="L459" s="28">
        <f t="shared" si="204"/>
        <v>19583</v>
      </c>
      <c r="M459" s="30">
        <f t="shared" si="205"/>
        <v>122652</v>
      </c>
      <c r="N459" s="28">
        <f>VLOOKUP(C459,'Región 5'!$B$6:$N$1720,11,FALSE)</f>
        <v>42729.955685297668</v>
      </c>
      <c r="O459" s="29">
        <v>0.19</v>
      </c>
      <c r="P459" s="28">
        <f t="shared" si="206"/>
        <v>8119</v>
      </c>
      <c r="Q459" s="30">
        <f t="shared" si="207"/>
        <v>50849</v>
      </c>
      <c r="R459" s="38">
        <f>VLOOKUP(C459,'Región 5'!$B$6:$N$1720,10,FALSE)</f>
        <v>39714.15265518961</v>
      </c>
      <c r="S459" s="13">
        <v>0.19</v>
      </c>
      <c r="T459" s="28">
        <f t="shared" si="208"/>
        <v>7546</v>
      </c>
      <c r="U459" s="30">
        <f t="shared" si="209"/>
        <v>47260</v>
      </c>
      <c r="V459" s="12">
        <f>VLOOKUP(C459,'Región 5'!$B$6:$N$1720,9,FALSE)</f>
        <v>47828.643311620144</v>
      </c>
      <c r="W459" s="13">
        <v>0.19</v>
      </c>
      <c r="X459" s="28">
        <f t="shared" si="210"/>
        <v>9087</v>
      </c>
      <c r="Y459" s="30">
        <f t="shared" si="203"/>
        <v>56916</v>
      </c>
      <c r="Z459" s="38">
        <f>VLOOKUP(C459,'Región 5'!$B$6:$N$1720,5,FALSE)</f>
        <v>36881.956433473541</v>
      </c>
      <c r="AA459" s="13">
        <v>0.19</v>
      </c>
      <c r="AB459" s="28">
        <v>17641.5</v>
      </c>
      <c r="AC459" s="30">
        <f t="shared" si="211"/>
        <v>54523</v>
      </c>
      <c r="AD459" s="54">
        <f t="shared" si="193"/>
        <v>51391.363422162838</v>
      </c>
      <c r="AE459" s="54">
        <f t="shared" si="194"/>
        <v>47689.018150458185</v>
      </c>
      <c r="AF459" s="54">
        <f t="shared" si="195"/>
        <v>41222.054170243639</v>
      </c>
      <c r="AG459" s="54">
        <f t="shared" si="199"/>
        <v>45270.564518928739</v>
      </c>
      <c r="AH459" s="55">
        <f t="shared" si="196"/>
        <v>25617.207105176189</v>
      </c>
      <c r="AI459" s="54">
        <f t="shared" si="200"/>
        <v>36881.956433473541</v>
      </c>
      <c r="AJ459" s="60">
        <v>0.19</v>
      </c>
      <c r="AK459" s="55">
        <f t="shared" si="201"/>
        <v>7008</v>
      </c>
      <c r="AL459" s="61">
        <f t="shared" si="202"/>
        <v>43889.956433473541</v>
      </c>
      <c r="AM459" s="62" t="s">
        <v>4668</v>
      </c>
    </row>
    <row r="460" spans="2:39" s="6" customFormat="1" ht="57.6">
      <c r="B460" s="11" t="s">
        <v>388</v>
      </c>
      <c r="C460" s="11" t="s">
        <v>1812</v>
      </c>
      <c r="D460" s="18" t="s">
        <v>1193</v>
      </c>
      <c r="E460" s="19" t="s">
        <v>389</v>
      </c>
      <c r="F460" s="12">
        <f>VLOOKUP(C460,'Región 5'!$B$6:$N$1720,13,FALSE)</f>
        <v>7181.0662837760001</v>
      </c>
      <c r="G460" s="13">
        <v>0.19</v>
      </c>
      <c r="H460" s="27">
        <f t="shared" si="197"/>
        <v>1364.4025939174401</v>
      </c>
      <c r="I460" s="14">
        <f t="shared" si="198"/>
        <v>8545</v>
      </c>
      <c r="J460" s="28">
        <f>VLOOKUP(C460,'Región 5'!$B$6:$N$1720,7,FALSE)</f>
        <v>20368.115277619203</v>
      </c>
      <c r="K460" s="29">
        <v>0.19</v>
      </c>
      <c r="L460" s="28">
        <f t="shared" si="204"/>
        <v>3870</v>
      </c>
      <c r="M460" s="30">
        <f t="shared" si="205"/>
        <v>24238</v>
      </c>
      <c r="N460" s="28">
        <f>VLOOKUP(C460,'Región 5'!$B$6:$N$1720,11,FALSE)</f>
        <v>16935.565593974272</v>
      </c>
      <c r="O460" s="29">
        <v>0.19</v>
      </c>
      <c r="P460" s="28">
        <f t="shared" si="206"/>
        <v>3218</v>
      </c>
      <c r="Q460" s="30">
        <f t="shared" si="207"/>
        <v>20154</v>
      </c>
      <c r="R460" s="38">
        <f>VLOOKUP(C460,'Región 5'!$B$6:$N$1720,10,FALSE)</f>
        <v>27587.290174514786</v>
      </c>
      <c r="S460" s="13">
        <v>0.19</v>
      </c>
      <c r="T460" s="28">
        <f t="shared" si="208"/>
        <v>5242</v>
      </c>
      <c r="U460" s="30">
        <f t="shared" si="209"/>
        <v>32829</v>
      </c>
      <c r="V460" s="12">
        <f>VLOOKUP(C460,'Región 5'!$B$6:$N$1720,9,FALSE)</f>
        <v>22792.704384705026</v>
      </c>
      <c r="W460" s="13">
        <v>0.19</v>
      </c>
      <c r="X460" s="28">
        <f t="shared" si="210"/>
        <v>4331</v>
      </c>
      <c r="Y460" s="30">
        <f t="shared" si="203"/>
        <v>27124</v>
      </c>
      <c r="Z460" s="38">
        <f>VLOOKUP(C460,'Región 5'!$B$6:$N$1720,5,FALSE)</f>
        <v>30736.269342976513</v>
      </c>
      <c r="AA460" s="13">
        <v>0.19</v>
      </c>
      <c r="AB460" s="28">
        <v>20491.5</v>
      </c>
      <c r="AC460" s="30">
        <f t="shared" si="211"/>
        <v>51228</v>
      </c>
      <c r="AD460" s="54">
        <f t="shared" si="193"/>
        <v>20933.501842927635</v>
      </c>
      <c r="AE460" s="54">
        <f t="shared" si="194"/>
        <v>19055.305820012451</v>
      </c>
      <c r="AF460" s="54">
        <f t="shared" si="195"/>
        <v>21580.409831162113</v>
      </c>
      <c r="AG460" s="54">
        <f t="shared" si="199"/>
        <v>16664.079968597118</v>
      </c>
      <c r="AH460" s="55">
        <f t="shared" si="196"/>
        <v>8357.7081061793015</v>
      </c>
      <c r="AI460" s="54">
        <f t="shared" si="200"/>
        <v>7181.0662837760001</v>
      </c>
      <c r="AJ460" s="60">
        <v>0.19</v>
      </c>
      <c r="AK460" s="55">
        <f t="shared" si="201"/>
        <v>1364</v>
      </c>
      <c r="AL460" s="61">
        <f t="shared" si="202"/>
        <v>8545.0662837759992</v>
      </c>
      <c r="AM460" s="62" t="s">
        <v>4668</v>
      </c>
    </row>
    <row r="461" spans="2:39" s="6" customFormat="1" ht="57.6">
      <c r="B461" s="11" t="s">
        <v>390</v>
      </c>
      <c r="C461" s="11" t="s">
        <v>1822</v>
      </c>
      <c r="D461" s="18" t="s">
        <v>1193</v>
      </c>
      <c r="E461" s="19" t="s">
        <v>391</v>
      </c>
      <c r="F461" s="12">
        <f>VLOOKUP(C461,'Región 5'!$B$6:$N$1720,13,FALSE)</f>
        <v>116189.65247149568</v>
      </c>
      <c r="G461" s="13">
        <v>0.19</v>
      </c>
      <c r="H461" s="27">
        <f t="shared" si="197"/>
        <v>22076.033969584179</v>
      </c>
      <c r="I461" s="14">
        <f t="shared" si="198"/>
        <v>138266</v>
      </c>
      <c r="J461" s="28">
        <f>VLOOKUP(C461,'Región 5'!$B$6:$N$1720,7,FALSE)</f>
        <v>160398.90781125118</v>
      </c>
      <c r="K461" s="29">
        <v>0.19</v>
      </c>
      <c r="L461" s="28">
        <f t="shared" si="204"/>
        <v>30476</v>
      </c>
      <c r="M461" s="30">
        <f t="shared" si="205"/>
        <v>190875</v>
      </c>
      <c r="N461" s="28">
        <f>VLOOKUP(C461,'Región 5'!$B$6:$N$1720,11,FALSE)</f>
        <v>137751.13040063693</v>
      </c>
      <c r="O461" s="29">
        <v>0.19</v>
      </c>
      <c r="P461" s="28">
        <f t="shared" si="206"/>
        <v>26173</v>
      </c>
      <c r="Q461" s="30">
        <f t="shared" si="207"/>
        <v>163924</v>
      </c>
      <c r="R461" s="38">
        <f>VLOOKUP(C461,'Región 5'!$B$6:$N$1720,10,FALSE)</f>
        <v>171263.28987742265</v>
      </c>
      <c r="S461" s="13">
        <v>0.19</v>
      </c>
      <c r="T461" s="28">
        <f t="shared" si="208"/>
        <v>32540</v>
      </c>
      <c r="U461" s="30">
        <f t="shared" si="209"/>
        <v>203803</v>
      </c>
      <c r="V461" s="12">
        <f>VLOOKUP(C461,'Región 5'!$B$6:$N$1720,9,FALSE)</f>
        <v>126107.618963281</v>
      </c>
      <c r="W461" s="13">
        <v>0.19</v>
      </c>
      <c r="X461" s="28">
        <f t="shared" si="210"/>
        <v>23960</v>
      </c>
      <c r="Y461" s="30">
        <f t="shared" si="203"/>
        <v>150068</v>
      </c>
      <c r="Z461" s="38">
        <f>VLOOKUP(C461,'Región 5'!$B$6:$N$1720,5,FALSE)</f>
        <v>90665.531602125309</v>
      </c>
      <c r="AA461" s="13">
        <v>0.19</v>
      </c>
      <c r="AB461" s="28">
        <v>34200</v>
      </c>
      <c r="AC461" s="30">
        <f t="shared" si="211"/>
        <v>124866</v>
      </c>
      <c r="AD461" s="54">
        <f t="shared" si="193"/>
        <v>133729.35518770214</v>
      </c>
      <c r="AE461" s="54">
        <f t="shared" si="194"/>
        <v>130883.62309910997</v>
      </c>
      <c r="AF461" s="54">
        <f t="shared" si="195"/>
        <v>131929.37468195896</v>
      </c>
      <c r="AG461" s="54">
        <f t="shared" si="199"/>
        <v>127935.06728844807</v>
      </c>
      <c r="AH461" s="55">
        <f t="shared" si="196"/>
        <v>29517.658791147664</v>
      </c>
      <c r="AI461" s="54">
        <f t="shared" si="200"/>
        <v>90665.531602125309</v>
      </c>
      <c r="AJ461" s="60">
        <v>0.19</v>
      </c>
      <c r="AK461" s="55">
        <f t="shared" si="201"/>
        <v>17226</v>
      </c>
      <c r="AL461" s="61">
        <f t="shared" si="202"/>
        <v>107891.53160212531</v>
      </c>
      <c r="AM461" s="62" t="s">
        <v>4668</v>
      </c>
    </row>
    <row r="462" spans="2:39" s="6" customFormat="1" ht="57.6">
      <c r="B462" s="11" t="s">
        <v>392</v>
      </c>
      <c r="C462" s="11" t="s">
        <v>1824</v>
      </c>
      <c r="D462" s="18" t="s">
        <v>1193</v>
      </c>
      <c r="E462" s="19" t="s">
        <v>393</v>
      </c>
      <c r="F462" s="12">
        <f>VLOOKUP(C462,'Región 5'!$B$6:$N$1720,13,FALSE)</f>
        <v>71667.04151208447</v>
      </c>
      <c r="G462" s="13">
        <v>0.19</v>
      </c>
      <c r="H462" s="27">
        <f t="shared" si="197"/>
        <v>13616.737887296049</v>
      </c>
      <c r="I462" s="14">
        <f t="shared" si="198"/>
        <v>85284</v>
      </c>
      <c r="J462" s="28">
        <f>VLOOKUP(C462,'Región 5'!$B$6:$N$1720,7,FALSE)</f>
        <v>58303.729982184959</v>
      </c>
      <c r="K462" s="29">
        <v>0.19</v>
      </c>
      <c r="L462" s="28">
        <f t="shared" si="204"/>
        <v>11078</v>
      </c>
      <c r="M462" s="30">
        <f t="shared" si="205"/>
        <v>69382</v>
      </c>
      <c r="N462" s="28">
        <f>VLOOKUP(C462,'Región 5'!$B$6:$N$1720,11,FALSE)</f>
        <v>42729.955685297668</v>
      </c>
      <c r="O462" s="29">
        <v>0.19</v>
      </c>
      <c r="P462" s="28">
        <f t="shared" si="206"/>
        <v>8119</v>
      </c>
      <c r="Q462" s="30">
        <f t="shared" si="207"/>
        <v>50849</v>
      </c>
      <c r="R462" s="38">
        <f>VLOOKUP(C462,'Región 5'!$B$6:$N$1720,10,FALSE)</f>
        <v>100602.90002936097</v>
      </c>
      <c r="S462" s="13">
        <v>0.19</v>
      </c>
      <c r="T462" s="28">
        <f t="shared" si="208"/>
        <v>19115</v>
      </c>
      <c r="U462" s="30">
        <f t="shared" si="209"/>
        <v>119718</v>
      </c>
      <c r="V462" s="12">
        <f>VLOOKUP(C462,'Región 5'!$B$6:$N$1720,9,FALSE)</f>
        <v>61861.021315421145</v>
      </c>
      <c r="W462" s="13">
        <v>0.19</v>
      </c>
      <c r="X462" s="28">
        <f t="shared" si="210"/>
        <v>11754</v>
      </c>
      <c r="Y462" s="30">
        <f t="shared" si="203"/>
        <v>73615</v>
      </c>
      <c r="Z462" s="38">
        <f>VLOOKUP(C462,'Región 5'!$B$6:$N$1720,5,FALSE)</f>
        <v>59931.873555979262</v>
      </c>
      <c r="AA462" s="13">
        <v>0.19</v>
      </c>
      <c r="AB462" s="28">
        <v>25621.5</v>
      </c>
      <c r="AC462" s="30">
        <f t="shared" si="211"/>
        <v>85553</v>
      </c>
      <c r="AD462" s="54">
        <f t="shared" si="193"/>
        <v>65849.42034672141</v>
      </c>
      <c r="AE462" s="54">
        <f t="shared" si="194"/>
        <v>63665.714377116936</v>
      </c>
      <c r="AF462" s="54">
        <f t="shared" si="195"/>
        <v>60896.447435700204</v>
      </c>
      <c r="AG462" s="54">
        <f t="shared" si="199"/>
        <v>61665.76865612626</v>
      </c>
      <c r="AH462" s="55">
        <f t="shared" si="196"/>
        <v>19411.444264851096</v>
      </c>
      <c r="AI462" s="54">
        <f t="shared" si="200"/>
        <v>42729.955685297668</v>
      </c>
      <c r="AJ462" s="60">
        <v>0.19</v>
      </c>
      <c r="AK462" s="55">
        <f t="shared" si="201"/>
        <v>8119</v>
      </c>
      <c r="AL462" s="61">
        <f t="shared" si="202"/>
        <v>50848.955685297668</v>
      </c>
      <c r="AM462" s="62" t="s">
        <v>4668</v>
      </c>
    </row>
    <row r="463" spans="2:39" s="6" customFormat="1" ht="57.6">
      <c r="B463" s="11" t="s">
        <v>394</v>
      </c>
      <c r="C463" s="11" t="s">
        <v>1826</v>
      </c>
      <c r="D463" s="18" t="s">
        <v>1193</v>
      </c>
      <c r="E463" s="19" t="s">
        <v>395</v>
      </c>
      <c r="F463" s="12">
        <f>VLOOKUP(C463,'Región 5'!$B$6:$N$1720,13,FALSE)</f>
        <v>86029.174079636476</v>
      </c>
      <c r="G463" s="13">
        <v>0.19</v>
      </c>
      <c r="H463" s="27">
        <f t="shared" si="197"/>
        <v>16345.54307513093</v>
      </c>
      <c r="I463" s="14">
        <f t="shared" si="198"/>
        <v>102375</v>
      </c>
      <c r="J463" s="28">
        <f>VLOOKUP(C463,'Región 5'!$B$6:$N$1720,7,FALSE)</f>
        <v>67469.381857113593</v>
      </c>
      <c r="K463" s="29">
        <v>0.19</v>
      </c>
      <c r="L463" s="28">
        <f t="shared" si="204"/>
        <v>12819</v>
      </c>
      <c r="M463" s="30">
        <f t="shared" si="205"/>
        <v>80288</v>
      </c>
      <c r="N463" s="28">
        <f>VLOOKUP(C463,'Región 5'!$B$6:$N$1720,11,FALSE)</f>
        <v>58037.377705477636</v>
      </c>
      <c r="O463" s="29">
        <v>0.19</v>
      </c>
      <c r="P463" s="28">
        <f t="shared" si="206"/>
        <v>11027</v>
      </c>
      <c r="Q463" s="30">
        <f t="shared" si="207"/>
        <v>69064</v>
      </c>
      <c r="R463" s="38">
        <f>VLOOKUP(C463,'Región 5'!$B$6:$N$1720,10,FALSE)</f>
        <v>106468.2121791711</v>
      </c>
      <c r="S463" s="13">
        <v>0.19</v>
      </c>
      <c r="T463" s="28">
        <f t="shared" si="208"/>
        <v>20229</v>
      </c>
      <c r="U463" s="30">
        <f t="shared" si="209"/>
        <v>126697</v>
      </c>
      <c r="V463" s="12">
        <f>VLOOKUP(C463,'Región 5'!$B$6:$N$1720,9,FALSE)</f>
        <v>107927.50929990759</v>
      </c>
      <c r="W463" s="13">
        <v>0.19</v>
      </c>
      <c r="X463" s="28">
        <f t="shared" si="210"/>
        <v>20506</v>
      </c>
      <c r="Y463" s="30">
        <f t="shared" si="203"/>
        <v>128434</v>
      </c>
      <c r="Z463" s="38">
        <f>VLOOKUP(C463,'Región 5'!$B$6:$N$1720,5,FALSE)</f>
        <v>69152.362664347645</v>
      </c>
      <c r="AA463" s="13">
        <v>0.19</v>
      </c>
      <c r="AB463" s="28">
        <v>7324.5</v>
      </c>
      <c r="AC463" s="30">
        <f t="shared" si="211"/>
        <v>76477</v>
      </c>
      <c r="AD463" s="54">
        <f t="shared" si="193"/>
        <v>82514.002964275671</v>
      </c>
      <c r="AE463" s="54">
        <f t="shared" si="194"/>
        <v>80279.236640097719</v>
      </c>
      <c r="AF463" s="54">
        <f t="shared" si="195"/>
        <v>77590.768371992061</v>
      </c>
      <c r="AG463" s="54">
        <f t="shared" si="199"/>
        <v>78130.542335978971</v>
      </c>
      <c r="AH463" s="55">
        <f t="shared" si="196"/>
        <v>21147.038143318307</v>
      </c>
      <c r="AI463" s="54">
        <f t="shared" si="200"/>
        <v>58037.377705477636</v>
      </c>
      <c r="AJ463" s="60">
        <v>0.19</v>
      </c>
      <c r="AK463" s="55">
        <f t="shared" si="201"/>
        <v>11027</v>
      </c>
      <c r="AL463" s="61">
        <f t="shared" si="202"/>
        <v>69064.377705477644</v>
      </c>
      <c r="AM463" s="62" t="s">
        <v>4668</v>
      </c>
    </row>
    <row r="464" spans="2:39" s="6" customFormat="1" ht="57.6">
      <c r="B464" s="11" t="s">
        <v>396</v>
      </c>
      <c r="C464" s="11" t="s">
        <v>1828</v>
      </c>
      <c r="D464" s="18" t="s">
        <v>1193</v>
      </c>
      <c r="E464" s="19" t="s">
        <v>397</v>
      </c>
      <c r="F464" s="12">
        <f>VLOOKUP(C464,'Región 5'!$B$6:$N$1720,13,FALSE)</f>
        <v>144913.91760659969</v>
      </c>
      <c r="G464" s="13">
        <v>0.19</v>
      </c>
      <c r="H464" s="27">
        <f t="shared" si="197"/>
        <v>27533.644345253942</v>
      </c>
      <c r="I464" s="14">
        <f t="shared" si="198"/>
        <v>172448</v>
      </c>
      <c r="J464" s="28">
        <f>VLOOKUP(C464,'Región 5'!$B$6:$N$1720,7,FALSE)</f>
        <v>72561.410676518397</v>
      </c>
      <c r="K464" s="29">
        <v>0.19</v>
      </c>
      <c r="L464" s="28">
        <f t="shared" si="204"/>
        <v>13787</v>
      </c>
      <c r="M464" s="30">
        <f t="shared" si="205"/>
        <v>86348</v>
      </c>
      <c r="N464" s="28">
        <f>VLOOKUP(C464,'Región 5'!$B$6:$N$1720,11,FALSE)</f>
        <v>133413.76636523622</v>
      </c>
      <c r="O464" s="29">
        <v>0.19</v>
      </c>
      <c r="P464" s="28">
        <f t="shared" si="206"/>
        <v>25349</v>
      </c>
      <c r="Q464" s="30">
        <f t="shared" si="207"/>
        <v>158763</v>
      </c>
      <c r="R464" s="38">
        <f>VLOOKUP(C464,'Región 5'!$B$6:$N$1720,10,FALSE)</f>
        <v>179343.60518658449</v>
      </c>
      <c r="S464" s="13">
        <v>0.19</v>
      </c>
      <c r="T464" s="28">
        <f t="shared" si="208"/>
        <v>34075</v>
      </c>
      <c r="U464" s="30">
        <f t="shared" si="209"/>
        <v>213419</v>
      </c>
      <c r="V464" s="12">
        <f>VLOOKUP(C464,'Región 5'!$B$6:$N$1720,9,FALSE)</f>
        <v>120421.15453338936</v>
      </c>
      <c r="W464" s="13">
        <v>0.19</v>
      </c>
      <c r="X464" s="28">
        <f t="shared" si="210"/>
        <v>22880</v>
      </c>
      <c r="Y464" s="30">
        <f t="shared" si="203"/>
        <v>143301</v>
      </c>
      <c r="Z464" s="38">
        <f>VLOOKUP(C464,'Región 5'!$B$6:$N$1720,5,FALSE)</f>
        <v>78371.546124300789</v>
      </c>
      <c r="AA464" s="13">
        <v>0.19</v>
      </c>
      <c r="AB464" s="28">
        <v>17100</v>
      </c>
      <c r="AC464" s="30">
        <f t="shared" si="211"/>
        <v>95472</v>
      </c>
      <c r="AD464" s="54">
        <f t="shared" si="193"/>
        <v>121504.23341543814</v>
      </c>
      <c r="AE464" s="54">
        <f t="shared" si="194"/>
        <v>115503.17596440215</v>
      </c>
      <c r="AF464" s="54">
        <f t="shared" si="195"/>
        <v>126917.46044931278</v>
      </c>
      <c r="AG464" s="54">
        <f t="shared" si="199"/>
        <v>109454.36260313747</v>
      </c>
      <c r="AH464" s="55">
        <f t="shared" si="196"/>
        <v>40724.058948897204</v>
      </c>
      <c r="AI464" s="54">
        <f t="shared" si="200"/>
        <v>72561.410676518397</v>
      </c>
      <c r="AJ464" s="60">
        <v>0.19</v>
      </c>
      <c r="AK464" s="55">
        <f t="shared" si="201"/>
        <v>13787</v>
      </c>
      <c r="AL464" s="61">
        <f t="shared" si="202"/>
        <v>86348.410676518397</v>
      </c>
      <c r="AM464" s="62" t="s">
        <v>4668</v>
      </c>
    </row>
    <row r="465" spans="2:39" s="6" customFormat="1" ht="57.6">
      <c r="B465" s="11" t="s">
        <v>398</v>
      </c>
      <c r="C465" s="11" t="s">
        <v>1874</v>
      </c>
      <c r="D465" s="18" t="s">
        <v>1193</v>
      </c>
      <c r="E465" s="19" t="s">
        <v>399</v>
      </c>
      <c r="F465" s="12">
        <f>VLOOKUP(C465,'Región 5'!$B$6:$N$1720,13,FALSE)</f>
        <v>89045.221918822397</v>
      </c>
      <c r="G465" s="13">
        <v>0.19</v>
      </c>
      <c r="H465" s="27">
        <f t="shared" si="197"/>
        <v>16918.592164576257</v>
      </c>
      <c r="I465" s="14">
        <f t="shared" si="198"/>
        <v>105964</v>
      </c>
      <c r="J465" s="28">
        <f>VLOOKUP(C465,'Región 5'!$B$6:$N$1720,7,FALSE)</f>
        <v>123481.69887056641</v>
      </c>
      <c r="K465" s="29">
        <v>0.19</v>
      </c>
      <c r="L465" s="28">
        <f t="shared" si="204"/>
        <v>23462</v>
      </c>
      <c r="M465" s="30">
        <f t="shared" si="205"/>
        <v>146944</v>
      </c>
      <c r="N465" s="28">
        <f>VLOOKUP(C465,'Región 5'!$B$6:$N$1720,11,FALSE)</f>
        <v>205817.19358351154</v>
      </c>
      <c r="O465" s="29">
        <v>0.19</v>
      </c>
      <c r="P465" s="28">
        <f t="shared" si="206"/>
        <v>39105</v>
      </c>
      <c r="Q465" s="30">
        <f t="shared" si="207"/>
        <v>244922</v>
      </c>
      <c r="R465" s="38">
        <f>VLOOKUP(C465,'Región 5'!$B$6:$N$1720,10,FALSE)</f>
        <v>99359.191574947574</v>
      </c>
      <c r="S465" s="13">
        <v>0.19</v>
      </c>
      <c r="T465" s="28">
        <f t="shared" si="208"/>
        <v>18878</v>
      </c>
      <c r="U465" s="30">
        <f t="shared" si="209"/>
        <v>118237</v>
      </c>
      <c r="V465" s="12">
        <f>VLOOKUP(C465,'Región 5'!$B$6:$N$1720,9,FALSE)</f>
        <v>66486.228600443894</v>
      </c>
      <c r="W465" s="13">
        <v>0.19</v>
      </c>
      <c r="X465" s="28">
        <f t="shared" si="210"/>
        <v>12632</v>
      </c>
      <c r="Y465" s="30">
        <f t="shared" si="203"/>
        <v>79118</v>
      </c>
      <c r="Z465" s="38">
        <f>VLOOKUP(C465,'Región 5'!$B$6:$N$1720,5,FALSE)</f>
        <v>84518.538863213063</v>
      </c>
      <c r="AA465" s="13">
        <v>0.19</v>
      </c>
      <c r="AB465" s="28">
        <v>20491.5</v>
      </c>
      <c r="AC465" s="30">
        <f t="shared" si="211"/>
        <v>105010</v>
      </c>
      <c r="AD465" s="54">
        <f t="shared" si="193"/>
        <v>111451.34556858415</v>
      </c>
      <c r="AE465" s="54">
        <f t="shared" si="194"/>
        <v>103975.51962754273</v>
      </c>
      <c r="AF465" s="54">
        <f t="shared" si="195"/>
        <v>94202.206746884985</v>
      </c>
      <c r="AG465" s="54">
        <f t="shared" si="199"/>
        <v>98160.758501679142</v>
      </c>
      <c r="AH465" s="55">
        <f t="shared" si="196"/>
        <v>49890.149445253301</v>
      </c>
      <c r="AI465" s="54">
        <f t="shared" si="200"/>
        <v>66486.228600443894</v>
      </c>
      <c r="AJ465" s="60">
        <v>0.19</v>
      </c>
      <c r="AK465" s="55">
        <f t="shared" si="201"/>
        <v>12632</v>
      </c>
      <c r="AL465" s="61">
        <f t="shared" si="202"/>
        <v>79118.228600443894</v>
      </c>
      <c r="AM465" s="62" t="s">
        <v>4668</v>
      </c>
    </row>
    <row r="466" spans="2:39" s="6" customFormat="1" ht="57.6">
      <c r="B466" s="11" t="s">
        <v>400</v>
      </c>
      <c r="C466" s="11" t="s">
        <v>1894</v>
      </c>
      <c r="D466" s="18" t="s">
        <v>1193</v>
      </c>
      <c r="E466" s="19" t="s">
        <v>401</v>
      </c>
      <c r="F466" s="12">
        <f>VLOOKUP(C466,'Región 5'!$B$6:$N$1720,13,FALSE)</f>
        <v>62188.034017500162</v>
      </c>
      <c r="G466" s="13">
        <v>0.19</v>
      </c>
      <c r="H466" s="27">
        <f t="shared" si="197"/>
        <v>11815.726463325031</v>
      </c>
      <c r="I466" s="14">
        <f t="shared" si="198"/>
        <v>74004</v>
      </c>
      <c r="J466" s="28">
        <f>VLOOKUP(C466,'Región 5'!$B$6:$N$1720,7,FALSE)</f>
        <v>83441.378920646646</v>
      </c>
      <c r="K466" s="29">
        <v>0.19</v>
      </c>
      <c r="L466" s="28">
        <f t="shared" si="204"/>
        <v>15854</v>
      </c>
      <c r="M466" s="30">
        <f t="shared" si="205"/>
        <v>99295</v>
      </c>
      <c r="N466" s="28">
        <f>VLOOKUP(C466,'Región 5'!$B$6:$N$1720,11,FALSE)</f>
        <v>81588.663819432448</v>
      </c>
      <c r="O466" s="29">
        <v>0.19</v>
      </c>
      <c r="P466" s="28">
        <f t="shared" si="206"/>
        <v>15502</v>
      </c>
      <c r="Q466" s="30">
        <f t="shared" si="207"/>
        <v>97091</v>
      </c>
      <c r="R466" s="38">
        <f>VLOOKUP(C466,'Región 5'!$B$6:$N$1720,10,FALSE)</f>
        <v>72697.720371068615</v>
      </c>
      <c r="S466" s="13">
        <v>0.19</v>
      </c>
      <c r="T466" s="28">
        <f t="shared" si="208"/>
        <v>13813</v>
      </c>
      <c r="U466" s="30">
        <f t="shared" si="209"/>
        <v>86511</v>
      </c>
      <c r="V466" s="12">
        <f>VLOOKUP(C466,'Región 5'!$B$6:$N$1720,9,FALSE)</f>
        <v>77296.997478564852</v>
      </c>
      <c r="W466" s="13">
        <v>0.19</v>
      </c>
      <c r="X466" s="28">
        <f t="shared" si="210"/>
        <v>14686</v>
      </c>
      <c r="Y466" s="30">
        <f t="shared" si="203"/>
        <v>91983</v>
      </c>
      <c r="Z466" s="38">
        <f>VLOOKUP(C466,'Región 5'!$B$6:$N$1720,5,FALSE)</f>
        <v>55322.934650210307</v>
      </c>
      <c r="AA466" s="13">
        <v>0.19</v>
      </c>
      <c r="AB466" s="28">
        <v>20206.5</v>
      </c>
      <c r="AC466" s="30">
        <f t="shared" si="211"/>
        <v>75529</v>
      </c>
      <c r="AD466" s="54">
        <f t="shared" si="193"/>
        <v>72089.288209570499</v>
      </c>
      <c r="AE466" s="54">
        <f t="shared" si="194"/>
        <v>71321.06033320901</v>
      </c>
      <c r="AF466" s="54">
        <f t="shared" si="195"/>
        <v>74997.358924816741</v>
      </c>
      <c r="AG466" s="54">
        <f t="shared" si="199"/>
        <v>70513.806795665427</v>
      </c>
      <c r="AH466" s="55">
        <f t="shared" si="196"/>
        <v>11186.992198698652</v>
      </c>
      <c r="AI466" s="54">
        <f t="shared" si="200"/>
        <v>55322.934650210307</v>
      </c>
      <c r="AJ466" s="60">
        <v>0.19</v>
      </c>
      <c r="AK466" s="55">
        <f t="shared" si="201"/>
        <v>10511</v>
      </c>
      <c r="AL466" s="61">
        <f t="shared" si="202"/>
        <v>65833.934650210314</v>
      </c>
      <c r="AM466" s="62" t="s">
        <v>4668</v>
      </c>
    </row>
    <row r="467" spans="2:39" s="6" customFormat="1" ht="57.6">
      <c r="B467" s="11" t="s">
        <v>402</v>
      </c>
      <c r="C467" s="11" t="s">
        <v>1902</v>
      </c>
      <c r="D467" s="18" t="s">
        <v>1193</v>
      </c>
      <c r="E467" s="19" t="s">
        <v>403</v>
      </c>
      <c r="F467" s="12">
        <f>VLOOKUP(C467,'Región 5'!$B$6:$N$1720,13,FALSE)</f>
        <v>35905.33141888</v>
      </c>
      <c r="G467" s="13">
        <v>0.19</v>
      </c>
      <c r="H467" s="27">
        <f t="shared" si="197"/>
        <v>6822.0129695872001</v>
      </c>
      <c r="I467" s="14">
        <f t="shared" si="198"/>
        <v>42727</v>
      </c>
      <c r="J467" s="28">
        <f>VLOOKUP(C467,'Región 5'!$B$6:$N$1720,7,FALSE)</f>
        <v>60900.664680081405</v>
      </c>
      <c r="K467" s="29">
        <v>0.19</v>
      </c>
      <c r="L467" s="28">
        <f t="shared" si="204"/>
        <v>11571</v>
      </c>
      <c r="M467" s="30">
        <f t="shared" si="205"/>
        <v>72472</v>
      </c>
      <c r="N467" s="28">
        <f>VLOOKUP(C467,'Región 5'!$B$6:$N$1720,11,FALSE)</f>
        <v>50868.062257438723</v>
      </c>
      <c r="O467" s="29">
        <v>0.19</v>
      </c>
      <c r="P467" s="28">
        <f t="shared" si="206"/>
        <v>9665</v>
      </c>
      <c r="Q467" s="30">
        <f t="shared" si="207"/>
        <v>60533</v>
      </c>
      <c r="R467" s="38">
        <f>VLOOKUP(C467,'Región 5'!$B$6:$N$1720,10,FALSE)</f>
        <v>41395.609117898872</v>
      </c>
      <c r="S467" s="13">
        <v>0.19</v>
      </c>
      <c r="T467" s="28">
        <f t="shared" si="208"/>
        <v>7865</v>
      </c>
      <c r="U467" s="30">
        <f t="shared" si="209"/>
        <v>49261</v>
      </c>
      <c r="V467" s="12">
        <f>VLOOKUP(C467,'Región 5'!$B$6:$N$1720,9,FALSE)</f>
        <v>51351.152171074558</v>
      </c>
      <c r="W467" s="13">
        <v>0.19</v>
      </c>
      <c r="X467" s="28">
        <f t="shared" si="210"/>
        <v>9757</v>
      </c>
      <c r="Y467" s="30">
        <f t="shared" si="203"/>
        <v>61108</v>
      </c>
      <c r="Z467" s="38">
        <f>VLOOKUP(C467,'Región 5'!$B$6:$N$1720,5,FALSE)</f>
        <v>33809.765712432636</v>
      </c>
      <c r="AA467" s="13">
        <v>0.19</v>
      </c>
      <c r="AB467" s="28">
        <v>8550</v>
      </c>
      <c r="AC467" s="30">
        <f t="shared" si="211"/>
        <v>42360</v>
      </c>
      <c r="AD467" s="54">
        <f t="shared" si="193"/>
        <v>45705.097559634363</v>
      </c>
      <c r="AE467" s="54">
        <f t="shared" si="194"/>
        <v>44715.916132647253</v>
      </c>
      <c r="AF467" s="54">
        <f t="shared" si="195"/>
        <v>46131.835687668798</v>
      </c>
      <c r="AG467" s="54">
        <f t="shared" si="199"/>
        <v>43751.52910825763</v>
      </c>
      <c r="AH467" s="55">
        <f t="shared" si="196"/>
        <v>10445.529417469748</v>
      </c>
      <c r="AI467" s="54">
        <f t="shared" si="200"/>
        <v>33809.765712432636</v>
      </c>
      <c r="AJ467" s="60">
        <v>0.19</v>
      </c>
      <c r="AK467" s="55">
        <f t="shared" si="201"/>
        <v>6424</v>
      </c>
      <c r="AL467" s="61">
        <f t="shared" si="202"/>
        <v>40233.765712432636</v>
      </c>
      <c r="AM467" s="62" t="s">
        <v>4668</v>
      </c>
    </row>
    <row r="468" spans="2:39" s="6" customFormat="1" ht="57.6">
      <c r="B468" s="11" t="s">
        <v>404</v>
      </c>
      <c r="C468" s="11" t="s">
        <v>1912</v>
      </c>
      <c r="D468" s="18" t="s">
        <v>1193</v>
      </c>
      <c r="E468" s="19" t="s">
        <v>405</v>
      </c>
      <c r="F468" s="12">
        <f>VLOOKUP(C468,'Región 5'!$B$6:$N$1720,13,FALSE)</f>
        <v>231086.71301191169</v>
      </c>
      <c r="G468" s="13">
        <v>0.19</v>
      </c>
      <c r="H468" s="27">
        <f t="shared" si="197"/>
        <v>43906.475472263221</v>
      </c>
      <c r="I468" s="14">
        <f t="shared" si="198"/>
        <v>274993</v>
      </c>
      <c r="J468" s="28">
        <f>VLOOKUP(C468,'Región 5'!$B$6:$N$1720,7,FALSE)</f>
        <v>231687.31128291838</v>
      </c>
      <c r="K468" s="29">
        <v>0.19</v>
      </c>
      <c r="L468" s="28">
        <f t="shared" si="204"/>
        <v>44021</v>
      </c>
      <c r="M468" s="30">
        <f t="shared" si="205"/>
        <v>275708</v>
      </c>
      <c r="N468" s="28">
        <f>VLOOKUP(C468,'Región 5'!$B$6:$N$1720,11,FALSE)</f>
        <v>237152.75554907956</v>
      </c>
      <c r="O468" s="29">
        <v>0.19</v>
      </c>
      <c r="P468" s="28">
        <f t="shared" si="206"/>
        <v>45059</v>
      </c>
      <c r="Q468" s="30">
        <f t="shared" si="207"/>
        <v>282212</v>
      </c>
      <c r="R468" s="38">
        <f>VLOOKUP(C468,'Región 5'!$B$6:$N$1720,10,FALSE)</f>
        <v>258048.35278645245</v>
      </c>
      <c r="S468" s="13">
        <v>0.19</v>
      </c>
      <c r="T468" s="28">
        <f t="shared" si="208"/>
        <v>49029</v>
      </c>
      <c r="U468" s="30">
        <f t="shared" si="209"/>
        <v>307077</v>
      </c>
      <c r="V468" s="12">
        <f>VLOOKUP(C468,'Región 5'!$B$6:$N$1720,9,FALSE)</f>
        <v>289908.7854149437</v>
      </c>
      <c r="W468" s="13">
        <v>0.19</v>
      </c>
      <c r="X468" s="28">
        <f t="shared" si="210"/>
        <v>55083</v>
      </c>
      <c r="Y468" s="30">
        <f t="shared" si="203"/>
        <v>344992</v>
      </c>
      <c r="Z468" s="38">
        <f>VLOOKUP(C468,'Región 5'!$B$6:$N$1720,5,FALSE)</f>
        <v>141375.61040132094</v>
      </c>
      <c r="AA468" s="13">
        <v>0.19</v>
      </c>
      <c r="AB468" s="28">
        <v>43861.5</v>
      </c>
      <c r="AC468" s="30">
        <f t="shared" si="211"/>
        <v>185237</v>
      </c>
      <c r="AD468" s="54">
        <f t="shared" si="193"/>
        <v>231543.25474110444</v>
      </c>
      <c r="AE468" s="54">
        <f t="shared" si="194"/>
        <v>226294.35830070145</v>
      </c>
      <c r="AF468" s="54">
        <f t="shared" si="195"/>
        <v>234420.03341599897</v>
      </c>
      <c r="AG468" s="54">
        <f t="shared" si="199"/>
        <v>220117.30667344641</v>
      </c>
      <c r="AH468" s="55">
        <f t="shared" si="196"/>
        <v>49539.79241169773</v>
      </c>
      <c r="AI468" s="54">
        <f t="shared" si="200"/>
        <v>141375.61040132094</v>
      </c>
      <c r="AJ468" s="60">
        <v>0.19</v>
      </c>
      <c r="AK468" s="55">
        <f t="shared" si="201"/>
        <v>26861</v>
      </c>
      <c r="AL468" s="61">
        <f t="shared" si="202"/>
        <v>168236.61040132094</v>
      </c>
      <c r="AM468" s="62" t="s">
        <v>4668</v>
      </c>
    </row>
    <row r="469" spans="2:39" s="6" customFormat="1" ht="57.6">
      <c r="B469" s="11" t="s">
        <v>406</v>
      </c>
      <c r="C469" s="11" t="s">
        <v>1930</v>
      </c>
      <c r="D469" s="18" t="s">
        <v>1193</v>
      </c>
      <c r="E469" s="19" t="s">
        <v>407</v>
      </c>
      <c r="F469" s="12">
        <f>VLOOKUP(C469,'Región 5'!$B$6:$N$1720,13,FALSE)</f>
        <v>91774.027106657275</v>
      </c>
      <c r="G469" s="13">
        <v>0.19</v>
      </c>
      <c r="H469" s="27">
        <f t="shared" si="197"/>
        <v>17437.065150264883</v>
      </c>
      <c r="I469" s="14">
        <f t="shared" si="198"/>
        <v>109211</v>
      </c>
      <c r="J469" s="28">
        <f>VLOOKUP(C469,'Región 5'!$B$6:$N$1720,7,FALSE)</f>
        <v>183784.37657647152</v>
      </c>
      <c r="K469" s="29">
        <v>0.19</v>
      </c>
      <c r="L469" s="28">
        <f t="shared" si="204"/>
        <v>34919</v>
      </c>
      <c r="M469" s="30">
        <f t="shared" si="205"/>
        <v>218703</v>
      </c>
      <c r="N469" s="28">
        <f>VLOOKUP(C469,'Región 5'!$B$6:$N$1720,11,FALSE)</f>
        <v>143232.24244778085</v>
      </c>
      <c r="O469" s="29">
        <v>0.19</v>
      </c>
      <c r="P469" s="28">
        <f t="shared" si="206"/>
        <v>27214</v>
      </c>
      <c r="Q469" s="30">
        <f t="shared" si="207"/>
        <v>170446</v>
      </c>
      <c r="R469" s="38">
        <f>VLOOKUP(C469,'Región 5'!$B$6:$N$1720,10,FALSE)</f>
        <v>69567.297730708378</v>
      </c>
      <c r="S469" s="13">
        <v>0.19</v>
      </c>
      <c r="T469" s="28">
        <f t="shared" si="208"/>
        <v>13218</v>
      </c>
      <c r="U469" s="30">
        <f t="shared" si="209"/>
        <v>82785</v>
      </c>
      <c r="V469" s="12">
        <f>VLOOKUP(C469,'Región 5'!$B$6:$N$1720,9,FALSE)</f>
        <v>154774.17443843171</v>
      </c>
      <c r="W469" s="13">
        <v>0.19</v>
      </c>
      <c r="X469" s="28">
        <f t="shared" si="210"/>
        <v>29407</v>
      </c>
      <c r="Y469" s="30">
        <f t="shared" si="203"/>
        <v>184181</v>
      </c>
      <c r="Z469" s="38">
        <f>VLOOKUP(C469,'Región 5'!$B$6:$N$1720,5,FALSE)</f>
        <v>35345.208248745475</v>
      </c>
      <c r="AA469" s="13">
        <v>0.19</v>
      </c>
      <c r="AB469" s="28">
        <v>13252.5</v>
      </c>
      <c r="AC469" s="30">
        <f t="shared" si="211"/>
        <v>48598</v>
      </c>
      <c r="AD469" s="54">
        <f t="shared" si="193"/>
        <v>113079.55442479921</v>
      </c>
      <c r="AE469" s="54">
        <f t="shared" si="194"/>
        <v>98609.152023722767</v>
      </c>
      <c r="AF469" s="54">
        <f t="shared" si="195"/>
        <v>117503.13477721906</v>
      </c>
      <c r="AG469" s="54">
        <f t="shared" si="199"/>
        <v>82819.014800756151</v>
      </c>
      <c r="AH469" s="55">
        <f t="shared" si="196"/>
        <v>56633.326515272238</v>
      </c>
      <c r="AI469" s="54">
        <f t="shared" si="200"/>
        <v>35345.208248745475</v>
      </c>
      <c r="AJ469" s="60">
        <v>0.19</v>
      </c>
      <c r="AK469" s="55">
        <f t="shared" si="201"/>
        <v>6716</v>
      </c>
      <c r="AL469" s="61">
        <f t="shared" si="202"/>
        <v>42061.208248745475</v>
      </c>
      <c r="AM469" s="62" t="s">
        <v>4668</v>
      </c>
    </row>
    <row r="470" spans="2:39" s="6" customFormat="1" ht="57.6">
      <c r="B470" s="11" t="s">
        <v>408</v>
      </c>
      <c r="C470" s="11" t="s">
        <v>1970</v>
      </c>
      <c r="D470" s="18" t="s">
        <v>1193</v>
      </c>
      <c r="E470" s="19" t="s">
        <v>409</v>
      </c>
      <c r="F470" s="12">
        <f>VLOOKUP(C470,'Región 5'!$B$6:$N$1720,13,FALSE)</f>
        <v>119481.45325597859</v>
      </c>
      <c r="G470" s="13">
        <v>0.19</v>
      </c>
      <c r="H470" s="27">
        <f t="shared" si="197"/>
        <v>22701.476118635932</v>
      </c>
      <c r="I470" s="14">
        <f t="shared" si="198"/>
        <v>142183</v>
      </c>
      <c r="J470" s="28">
        <f>VLOOKUP(C470,'Región 5'!$B$6:$N$1720,7,FALSE)</f>
        <v>213865.21041500161</v>
      </c>
      <c r="K470" s="29">
        <v>0.19</v>
      </c>
      <c r="L470" s="28">
        <f t="shared" si="204"/>
        <v>40634</v>
      </c>
      <c r="M470" s="30">
        <f t="shared" si="205"/>
        <v>254499</v>
      </c>
      <c r="N470" s="28">
        <f>VLOOKUP(C470,'Región 5'!$B$6:$N$1720,11,FALSE)</f>
        <v>143232.24244778085</v>
      </c>
      <c r="O470" s="29">
        <v>0.19</v>
      </c>
      <c r="P470" s="28">
        <f t="shared" si="206"/>
        <v>27214</v>
      </c>
      <c r="Q470" s="30">
        <f t="shared" si="207"/>
        <v>170446</v>
      </c>
      <c r="R470" s="38">
        <f>VLOOKUP(C470,'Región 5'!$B$6:$N$1720,10,FALSE)</f>
        <v>207595.14072822753</v>
      </c>
      <c r="S470" s="13">
        <v>0.19</v>
      </c>
      <c r="T470" s="28">
        <f t="shared" si="208"/>
        <v>39443</v>
      </c>
      <c r="U470" s="30">
        <f t="shared" si="209"/>
        <v>247038</v>
      </c>
      <c r="V470" s="12">
        <f>VLOOKUP(C470,'Región 5'!$B$6:$N$1720,9,FALSE)</f>
        <v>149894.91408477313</v>
      </c>
      <c r="W470" s="13">
        <v>0.19</v>
      </c>
      <c r="X470" s="28">
        <f t="shared" si="210"/>
        <v>28480</v>
      </c>
      <c r="Y470" s="30">
        <f t="shared" si="203"/>
        <v>178375</v>
      </c>
      <c r="Z470" s="38">
        <f>VLOOKUP(C470,'Región 5'!$B$6:$N$1720,5,FALSE)</f>
        <v>141375.61040132094</v>
      </c>
      <c r="AA470" s="13">
        <v>0.19</v>
      </c>
      <c r="AB470" s="28">
        <v>39871.5</v>
      </c>
      <c r="AC470" s="30">
        <f t="shared" si="211"/>
        <v>181247</v>
      </c>
      <c r="AD470" s="54">
        <f t="shared" si="193"/>
        <v>162574.09522218045</v>
      </c>
      <c r="AE470" s="54">
        <f t="shared" si="194"/>
        <v>158907.11177634509</v>
      </c>
      <c r="AF470" s="54">
        <f t="shared" si="195"/>
        <v>146563.57826627698</v>
      </c>
      <c r="AG470" s="54">
        <f t="shared" si="199"/>
        <v>155485.62989078285</v>
      </c>
      <c r="AH470" s="55">
        <f t="shared" si="196"/>
        <v>38726.976359044631</v>
      </c>
      <c r="AI470" s="54">
        <f t="shared" si="200"/>
        <v>119481.45325597859</v>
      </c>
      <c r="AJ470" s="60">
        <v>0.19</v>
      </c>
      <c r="AK470" s="55">
        <f t="shared" si="201"/>
        <v>22701</v>
      </c>
      <c r="AL470" s="61">
        <f t="shared" si="202"/>
        <v>142182.45325597859</v>
      </c>
      <c r="AM470" s="62" t="s">
        <v>4668</v>
      </c>
    </row>
    <row r="471" spans="2:39" s="6" customFormat="1" ht="57.6">
      <c r="B471" s="11" t="s">
        <v>410</v>
      </c>
      <c r="C471" s="11" t="s">
        <v>1972</v>
      </c>
      <c r="D471" s="18" t="s">
        <v>1193</v>
      </c>
      <c r="E471" s="19" t="s">
        <v>411</v>
      </c>
      <c r="F471" s="12">
        <f>VLOOKUP(C471,'Región 5'!$B$6:$N$1720,13,FALSE)</f>
        <v>42942.776376980481</v>
      </c>
      <c r="G471" s="13">
        <v>0.19</v>
      </c>
      <c r="H471" s="27">
        <f t="shared" si="197"/>
        <v>8159.1275116262914</v>
      </c>
      <c r="I471" s="14">
        <f t="shared" si="198"/>
        <v>51102</v>
      </c>
      <c r="J471" s="28">
        <f>VLOOKUP(C471,'Región 5'!$B$6:$N$1720,7,FALSE)</f>
        <v>188405.06631797762</v>
      </c>
      <c r="K471" s="29">
        <v>0.19</v>
      </c>
      <c r="L471" s="28">
        <f t="shared" si="204"/>
        <v>35797</v>
      </c>
      <c r="M471" s="30">
        <f t="shared" si="205"/>
        <v>224202</v>
      </c>
      <c r="N471" s="28">
        <f>VLOOKUP(C471,'Región 5'!$B$6:$N$1720,11,FALSE)</f>
        <v>77799.672118429182</v>
      </c>
      <c r="O471" s="29">
        <v>0.19</v>
      </c>
      <c r="P471" s="28">
        <f t="shared" si="206"/>
        <v>14782</v>
      </c>
      <c r="Q471" s="30">
        <f t="shared" si="207"/>
        <v>92582</v>
      </c>
      <c r="R471" s="38">
        <f>VLOOKUP(C471,'Región 5'!$B$6:$N$1720,10,FALSE)</f>
        <v>154837.91292994234</v>
      </c>
      <c r="S471" s="13">
        <v>0.19</v>
      </c>
      <c r="T471" s="28">
        <f t="shared" si="208"/>
        <v>29419</v>
      </c>
      <c r="U471" s="30">
        <f t="shared" si="209"/>
        <v>184257</v>
      </c>
      <c r="V471" s="12">
        <f>VLOOKUP(C471,'Región 5'!$B$6:$N$1720,9,FALSE)</f>
        <v>22693.605669988916</v>
      </c>
      <c r="W471" s="13">
        <v>0.19</v>
      </c>
      <c r="X471" s="28">
        <f t="shared" si="210"/>
        <v>4312</v>
      </c>
      <c r="Y471" s="30">
        <f t="shared" si="203"/>
        <v>27006</v>
      </c>
      <c r="Z471" s="38">
        <f>VLOOKUP(C471,'Región 5'!$B$6:$N$1720,5,FALSE)</f>
        <v>19979.032049880065</v>
      </c>
      <c r="AA471" s="13">
        <v>0.19</v>
      </c>
      <c r="AB471" s="28">
        <v>11941.5</v>
      </c>
      <c r="AC471" s="30">
        <f t="shared" si="211"/>
        <v>31921</v>
      </c>
      <c r="AD471" s="54">
        <f t="shared" si="193"/>
        <v>84443.010910533092</v>
      </c>
      <c r="AE471" s="54">
        <f t="shared" si="194"/>
        <v>59459.230800503501</v>
      </c>
      <c r="AF471" s="54">
        <f t="shared" si="195"/>
        <v>60371.224247704828</v>
      </c>
      <c r="AG471" s="54">
        <f t="shared" si="199"/>
        <v>42246.333689986772</v>
      </c>
      <c r="AH471" s="55">
        <f t="shared" si="196"/>
        <v>71412.251371339662</v>
      </c>
      <c r="AI471" s="54">
        <f t="shared" si="200"/>
        <v>19979.032049880065</v>
      </c>
      <c r="AJ471" s="60">
        <v>0.19</v>
      </c>
      <c r="AK471" s="55">
        <f t="shared" si="201"/>
        <v>3796</v>
      </c>
      <c r="AL471" s="61">
        <f t="shared" si="202"/>
        <v>23775.032049880065</v>
      </c>
      <c r="AM471" s="62" t="s">
        <v>4668</v>
      </c>
    </row>
    <row r="472" spans="2:39" s="6" customFormat="1" ht="57.6">
      <c r="B472" s="11" t="s">
        <v>412</v>
      </c>
      <c r="C472" s="11" t="s">
        <v>1974</v>
      </c>
      <c r="D472" s="18" t="s">
        <v>1193</v>
      </c>
      <c r="E472" s="19" t="s">
        <v>413</v>
      </c>
      <c r="F472" s="12">
        <f>VLOOKUP(C472,'Región 5'!$B$6:$N$1720,13,FALSE)</f>
        <v>71078.194076814849</v>
      </c>
      <c r="G472" s="13">
        <v>0.19</v>
      </c>
      <c r="H472" s="27">
        <f t="shared" si="197"/>
        <v>13504.856874594821</v>
      </c>
      <c r="I472" s="14">
        <f t="shared" si="198"/>
        <v>84583</v>
      </c>
      <c r="J472" s="28">
        <f>VLOOKUP(C472,'Región 5'!$B$6:$N$1720,7,FALSE)</f>
        <v>106932.6052075008</v>
      </c>
      <c r="K472" s="29">
        <v>0.19</v>
      </c>
      <c r="L472" s="28">
        <f t="shared" si="204"/>
        <v>20317</v>
      </c>
      <c r="M472" s="30">
        <f t="shared" si="205"/>
        <v>127250</v>
      </c>
      <c r="N472" s="28">
        <f>VLOOKUP(C472,'Región 5'!$B$6:$N$1720,11,FALSE)</f>
        <v>99742.399384818185</v>
      </c>
      <c r="O472" s="29">
        <v>0.19</v>
      </c>
      <c r="P472" s="28">
        <f t="shared" si="206"/>
        <v>18951</v>
      </c>
      <c r="Q472" s="30">
        <f t="shared" si="207"/>
        <v>118693</v>
      </c>
      <c r="R472" s="38">
        <f>VLOOKUP(C472,'Región 5'!$B$6:$N$1720,10,FALSE)</f>
        <v>80151.510495818278</v>
      </c>
      <c r="S472" s="13">
        <v>0.19</v>
      </c>
      <c r="T472" s="28">
        <f t="shared" si="208"/>
        <v>15229</v>
      </c>
      <c r="U472" s="30">
        <f t="shared" si="209"/>
        <v>95381</v>
      </c>
      <c r="V472" s="12">
        <f>VLOOKUP(C472,'Región 5'!$B$6:$N$1720,9,FALSE)</f>
        <v>81250.135298331094</v>
      </c>
      <c r="W472" s="13">
        <v>0.19</v>
      </c>
      <c r="X472" s="28">
        <f t="shared" si="210"/>
        <v>15438</v>
      </c>
      <c r="Y472" s="30">
        <f t="shared" si="203"/>
        <v>96688</v>
      </c>
      <c r="Z472" s="38">
        <f>VLOOKUP(C472,'Región 5'!$B$6:$N$1720,5,FALSE)</f>
        <v>50712.690096026112</v>
      </c>
      <c r="AA472" s="13">
        <v>0.19</v>
      </c>
      <c r="AB472" s="28">
        <v>5956.5</v>
      </c>
      <c r="AC472" s="30">
        <f t="shared" si="211"/>
        <v>56669</v>
      </c>
      <c r="AD472" s="54">
        <f t="shared" si="193"/>
        <v>81644.589093218223</v>
      </c>
      <c r="AE472" s="54">
        <f t="shared" si="194"/>
        <v>79389.512073036894</v>
      </c>
      <c r="AF472" s="54">
        <f t="shared" si="195"/>
        <v>80700.822897074686</v>
      </c>
      <c r="AG472" s="54">
        <f t="shared" si="199"/>
        <v>76972.914887984036</v>
      </c>
      <c r="AH472" s="55">
        <f t="shared" si="196"/>
        <v>20188.266161592157</v>
      </c>
      <c r="AI472" s="54">
        <f t="shared" si="200"/>
        <v>50712.690096026112</v>
      </c>
      <c r="AJ472" s="60">
        <v>0.19</v>
      </c>
      <c r="AK472" s="55">
        <f t="shared" si="201"/>
        <v>9635</v>
      </c>
      <c r="AL472" s="61">
        <f t="shared" si="202"/>
        <v>60347.690096026112</v>
      </c>
      <c r="AM472" s="62" t="s">
        <v>4668</v>
      </c>
    </row>
    <row r="473" spans="2:39" s="6" customFormat="1" ht="57.6">
      <c r="B473" s="11" t="s">
        <v>414</v>
      </c>
      <c r="C473" s="11" t="s">
        <v>1976</v>
      </c>
      <c r="D473" s="18" t="s">
        <v>1193</v>
      </c>
      <c r="E473" s="19" t="s">
        <v>415</v>
      </c>
      <c r="F473" s="12">
        <f>VLOOKUP(C473,'Región 5'!$B$6:$N$1720,13,FALSE)</f>
        <v>71078.194076814849</v>
      </c>
      <c r="G473" s="13">
        <v>0.19</v>
      </c>
      <c r="H473" s="27">
        <f t="shared" si="197"/>
        <v>13504.856874594821</v>
      </c>
      <c r="I473" s="14">
        <f t="shared" si="198"/>
        <v>84583</v>
      </c>
      <c r="J473" s="28">
        <f>VLOOKUP(C473,'Región 5'!$B$6:$N$1720,7,FALSE)</f>
        <v>61079.538512968196</v>
      </c>
      <c r="K473" s="29">
        <v>0.19</v>
      </c>
      <c r="L473" s="28">
        <f t="shared" si="204"/>
        <v>11605</v>
      </c>
      <c r="M473" s="30">
        <f t="shared" si="205"/>
        <v>72685</v>
      </c>
      <c r="N473" s="28">
        <f>VLOOKUP(C473,'Región 5'!$B$6:$N$1720,11,FALSE)</f>
        <v>81899.408142257671</v>
      </c>
      <c r="O473" s="29">
        <v>0.19</v>
      </c>
      <c r="P473" s="28">
        <f t="shared" si="206"/>
        <v>15561</v>
      </c>
      <c r="Q473" s="30">
        <f t="shared" si="207"/>
        <v>97460</v>
      </c>
      <c r="R473" s="38">
        <f>VLOOKUP(C473,'Región 5'!$B$6:$N$1720,10,FALSE)</f>
        <v>80151.510495818278</v>
      </c>
      <c r="S473" s="13">
        <v>0.19</v>
      </c>
      <c r="T473" s="28">
        <f t="shared" si="208"/>
        <v>15229</v>
      </c>
      <c r="U473" s="30">
        <f t="shared" si="209"/>
        <v>95381</v>
      </c>
      <c r="V473" s="12">
        <f>VLOOKUP(C473,'Región 5'!$B$6:$N$1720,9,FALSE)</f>
        <v>81250.135298331094</v>
      </c>
      <c r="W473" s="13">
        <v>0.19</v>
      </c>
      <c r="X473" s="28">
        <f t="shared" si="210"/>
        <v>15438</v>
      </c>
      <c r="Y473" s="30">
        <f t="shared" si="203"/>
        <v>96688</v>
      </c>
      <c r="Z473" s="38">
        <f>VLOOKUP(C473,'Región 5'!$B$6:$N$1720,5,FALSE)</f>
        <v>50712.690096026112</v>
      </c>
      <c r="AA473" s="13">
        <v>0.19</v>
      </c>
      <c r="AB473" s="28">
        <v>5956.5</v>
      </c>
      <c r="AC473" s="30">
        <f t="shared" si="211"/>
        <v>56669</v>
      </c>
      <c r="AD473" s="54">
        <f t="shared" si="193"/>
        <v>71028.579437036038</v>
      </c>
      <c r="AE473" s="54">
        <f t="shared" si="194"/>
        <v>69977.897735765102</v>
      </c>
      <c r="AF473" s="54">
        <f t="shared" si="195"/>
        <v>75614.852286316571</v>
      </c>
      <c r="AG473" s="54">
        <f t="shared" si="199"/>
        <v>68843.512973614823</v>
      </c>
      <c r="AH473" s="55">
        <f t="shared" si="196"/>
        <v>12787.526959537998</v>
      </c>
      <c r="AI473" s="54">
        <f t="shared" si="200"/>
        <v>50712.690096026112</v>
      </c>
      <c r="AJ473" s="60">
        <v>0.19</v>
      </c>
      <c r="AK473" s="55">
        <f t="shared" si="201"/>
        <v>9635</v>
      </c>
      <c r="AL473" s="61">
        <f t="shared" si="202"/>
        <v>60347.690096026112</v>
      </c>
      <c r="AM473" s="62" t="s">
        <v>4668</v>
      </c>
    </row>
    <row r="474" spans="2:39" s="6" customFormat="1" ht="57.6">
      <c r="B474" s="11" t="s">
        <v>416</v>
      </c>
      <c r="C474" s="11" t="s">
        <v>1978</v>
      </c>
      <c r="D474" s="18" t="s">
        <v>1193</v>
      </c>
      <c r="E474" s="19" t="s">
        <v>417</v>
      </c>
      <c r="F474" s="12">
        <f>VLOOKUP(C474,'Región 5'!$B$6:$N$1720,13,FALSE)</f>
        <v>169329.54297143809</v>
      </c>
      <c r="G474" s="13">
        <v>0.19</v>
      </c>
      <c r="H474" s="27">
        <f t="shared" si="197"/>
        <v>32172.613164573238</v>
      </c>
      <c r="I474" s="14">
        <f t="shared" si="198"/>
        <v>201502</v>
      </c>
      <c r="J474" s="28">
        <f>VLOOKUP(C474,'Región 5'!$B$6:$N$1720,7,FALSE)</f>
        <v>183313.03749857281</v>
      </c>
      <c r="K474" s="29">
        <v>0.19</v>
      </c>
      <c r="L474" s="28">
        <f t="shared" si="204"/>
        <v>34829</v>
      </c>
      <c r="M474" s="30">
        <f t="shared" si="205"/>
        <v>218142</v>
      </c>
      <c r="N474" s="28">
        <f>VLOOKUP(C474,'Región 5'!$B$6:$N$1720,11,FALSE)</f>
        <v>143232.24244778085</v>
      </c>
      <c r="O474" s="29">
        <v>0.19</v>
      </c>
      <c r="P474" s="28">
        <f t="shared" si="206"/>
        <v>27214</v>
      </c>
      <c r="Q474" s="30">
        <f t="shared" si="207"/>
        <v>170446</v>
      </c>
      <c r="R474" s="38">
        <f>VLOOKUP(C474,'Región 5'!$B$6:$N$1720,10,FALSE)</f>
        <v>323471.7182944768</v>
      </c>
      <c r="S474" s="13">
        <v>0.19</v>
      </c>
      <c r="T474" s="28">
        <f t="shared" si="208"/>
        <v>61460</v>
      </c>
      <c r="U474" s="30">
        <f t="shared" si="209"/>
        <v>384932</v>
      </c>
      <c r="V474" s="12">
        <f>VLOOKUP(C474,'Región 5'!$B$6:$N$1720,9,FALSE)</f>
        <v>143963.40556031076</v>
      </c>
      <c r="W474" s="13">
        <v>0.19</v>
      </c>
      <c r="X474" s="28">
        <f t="shared" si="210"/>
        <v>27353</v>
      </c>
      <c r="Y474" s="30">
        <f t="shared" si="203"/>
        <v>171316</v>
      </c>
      <c r="Z474" s="38">
        <f>VLOOKUP(C474,'Región 5'!$B$6:$N$1720,5,FALSE)</f>
        <v>141375.61040132094</v>
      </c>
      <c r="AA474" s="13">
        <v>0.19</v>
      </c>
      <c r="AB474" s="28">
        <v>11400</v>
      </c>
      <c r="AC474" s="30">
        <f t="shared" si="211"/>
        <v>152776</v>
      </c>
      <c r="AD474" s="54">
        <f t="shared" si="193"/>
        <v>184114.25952898338</v>
      </c>
      <c r="AE474" s="54">
        <f t="shared" si="194"/>
        <v>175551.67068841826</v>
      </c>
      <c r="AF474" s="54">
        <f t="shared" si="195"/>
        <v>156646.47426587442</v>
      </c>
      <c r="AG474" s="54">
        <f t="shared" si="199"/>
        <v>169235.81912409642</v>
      </c>
      <c r="AH474" s="55">
        <f t="shared" si="196"/>
        <v>70355.88623321295</v>
      </c>
      <c r="AI474" s="54">
        <f t="shared" si="200"/>
        <v>141375.61040132094</v>
      </c>
      <c r="AJ474" s="60">
        <v>0.19</v>
      </c>
      <c r="AK474" s="55">
        <f t="shared" si="201"/>
        <v>26861</v>
      </c>
      <c r="AL474" s="61">
        <f t="shared" si="202"/>
        <v>168236.61040132094</v>
      </c>
      <c r="AM474" s="62" t="s">
        <v>4668</v>
      </c>
    </row>
    <row r="475" spans="2:39" s="6" customFormat="1" ht="57.6">
      <c r="B475" s="11" t="s">
        <v>418</v>
      </c>
      <c r="C475" s="11" t="s">
        <v>2012</v>
      </c>
      <c r="D475" s="18" t="s">
        <v>1193</v>
      </c>
      <c r="E475" s="19" t="s">
        <v>419</v>
      </c>
      <c r="F475" s="12">
        <f>VLOOKUP(C475,'Región 5'!$B$6:$N$1720,13,FALSE)</f>
        <v>25133.731993215999</v>
      </c>
      <c r="G475" s="13">
        <v>0.19</v>
      </c>
      <c r="H475" s="27">
        <f t="shared" si="197"/>
        <v>4775.4090787110399</v>
      </c>
      <c r="I475" s="14">
        <f t="shared" si="198"/>
        <v>29909</v>
      </c>
      <c r="J475" s="28">
        <f>VLOOKUP(C475,'Región 5'!$B$6:$N$1720,7,FALSE)</f>
        <v>43859.341564473347</v>
      </c>
      <c r="K475" s="29">
        <v>0.19</v>
      </c>
      <c r="L475" s="28">
        <f t="shared" si="204"/>
        <v>8333</v>
      </c>
      <c r="M475" s="30">
        <f t="shared" si="205"/>
        <v>52192</v>
      </c>
      <c r="N475" s="28">
        <f>VLOOKUP(C475,'Región 5'!$B$6:$N$1720,11,FALSE)</f>
        <v>35456.188364040194</v>
      </c>
      <c r="O475" s="29">
        <v>0.19</v>
      </c>
      <c r="P475" s="28">
        <f t="shared" si="206"/>
        <v>6737</v>
      </c>
      <c r="Q475" s="30">
        <f t="shared" si="207"/>
        <v>42193</v>
      </c>
      <c r="R475" s="38">
        <f>VLOOKUP(C475,'Región 5'!$B$6:$N$1720,10,FALSE)</f>
        <v>5675.6536610135045</v>
      </c>
      <c r="S475" s="13">
        <v>0.19</v>
      </c>
      <c r="T475" s="28">
        <f t="shared" si="208"/>
        <v>1078</v>
      </c>
      <c r="U475" s="30">
        <f t="shared" si="209"/>
        <v>6754</v>
      </c>
      <c r="V475" s="12">
        <f>VLOOKUP(C475,'Región 5'!$B$6:$N$1720,9,FALSE)</f>
        <v>39459.306405141506</v>
      </c>
      <c r="W475" s="13">
        <v>0.19</v>
      </c>
      <c r="X475" s="28">
        <f t="shared" si="210"/>
        <v>7497</v>
      </c>
      <c r="Y475" s="30">
        <f t="shared" si="203"/>
        <v>46956</v>
      </c>
      <c r="Z475" s="38">
        <f>VLOOKUP(C475,'Región 5'!$B$6:$N$1720,5,FALSE)</f>
        <v>23053.834067751428</v>
      </c>
      <c r="AA475" s="13">
        <v>0.19</v>
      </c>
      <c r="AB475" s="28">
        <v>11371.5</v>
      </c>
      <c r="AC475" s="30">
        <f t="shared" si="211"/>
        <v>34425</v>
      </c>
      <c r="AD475" s="54">
        <f t="shared" si="193"/>
        <v>28773.009342606001</v>
      </c>
      <c r="AE475" s="54">
        <f t="shared" si="194"/>
        <v>24218.836292624725</v>
      </c>
      <c r="AF475" s="54">
        <f t="shared" si="195"/>
        <v>30294.960178628098</v>
      </c>
      <c r="AG475" s="54">
        <f t="shared" si="199"/>
        <v>17873.015535989143</v>
      </c>
      <c r="AH475" s="55">
        <f t="shared" si="196"/>
        <v>13898.923638772381</v>
      </c>
      <c r="AI475" s="54">
        <f t="shared" si="200"/>
        <v>5675.6536610135045</v>
      </c>
      <c r="AJ475" s="60">
        <v>0.19</v>
      </c>
      <c r="AK475" s="55">
        <f t="shared" si="201"/>
        <v>1078</v>
      </c>
      <c r="AL475" s="61">
        <f t="shared" si="202"/>
        <v>6753.6536610135045</v>
      </c>
      <c r="AM475" s="62" t="s">
        <v>4668</v>
      </c>
    </row>
    <row r="476" spans="2:39" s="6" customFormat="1" ht="57.6">
      <c r="B476" s="11" t="s">
        <v>420</v>
      </c>
      <c r="C476" s="11" t="s">
        <v>2034</v>
      </c>
      <c r="D476" s="18" t="s">
        <v>1193</v>
      </c>
      <c r="E476" s="19" t="s">
        <v>421</v>
      </c>
      <c r="F476" s="12">
        <f>VLOOKUP(C476,'Región 5'!$B$6:$N$1720,13,FALSE)</f>
        <v>129115.57178229248</v>
      </c>
      <c r="G476" s="13">
        <v>0.19</v>
      </c>
      <c r="H476" s="27">
        <f t="shared" si="197"/>
        <v>24531.95863863557</v>
      </c>
      <c r="I476" s="14">
        <f t="shared" si="198"/>
        <v>153648</v>
      </c>
      <c r="J476" s="28">
        <f>VLOOKUP(C476,'Región 5'!$B$6:$N$1720,7,FALSE)</f>
        <v>73813.527506725892</v>
      </c>
      <c r="K476" s="29">
        <v>0.19</v>
      </c>
      <c r="L476" s="28">
        <f t="shared" si="204"/>
        <v>14025</v>
      </c>
      <c r="M476" s="30">
        <f t="shared" si="205"/>
        <v>87839</v>
      </c>
      <c r="N476" s="28">
        <f>VLOOKUP(C476,'Región 5'!$B$6:$N$1720,11,FALSE)</f>
        <v>142196.86325450189</v>
      </c>
      <c r="O476" s="29">
        <v>0.19</v>
      </c>
      <c r="P476" s="28">
        <f t="shared" si="206"/>
        <v>27017</v>
      </c>
      <c r="Q476" s="30">
        <f t="shared" si="207"/>
        <v>169214</v>
      </c>
      <c r="R476" s="38">
        <f>VLOOKUP(C476,'Región 5'!$B$6:$N$1720,10,FALSE)</f>
        <v>153133.18981247363</v>
      </c>
      <c r="S476" s="13">
        <v>0.19</v>
      </c>
      <c r="T476" s="28">
        <f t="shared" si="208"/>
        <v>29095</v>
      </c>
      <c r="U476" s="30">
        <f t="shared" si="209"/>
        <v>182228</v>
      </c>
      <c r="V476" s="12">
        <f>VLOOKUP(C476,'Región 5'!$B$6:$N$1720,9,FALSE)</f>
        <v>135089.56610618648</v>
      </c>
      <c r="W476" s="13">
        <v>0.19</v>
      </c>
      <c r="X476" s="28">
        <f t="shared" si="210"/>
        <v>25667</v>
      </c>
      <c r="Y476" s="30">
        <f t="shared" si="203"/>
        <v>160757</v>
      </c>
      <c r="Z476" s="38">
        <f>VLOOKUP(C476,'Región 5'!$B$6:$N$1720,5,FALSE)</f>
        <v>36881.956433473541</v>
      </c>
      <c r="AA476" s="13">
        <v>0.19</v>
      </c>
      <c r="AB476" s="28">
        <v>42721.5</v>
      </c>
      <c r="AC476" s="30">
        <f t="shared" si="211"/>
        <v>79603</v>
      </c>
      <c r="AD476" s="54">
        <f t="shared" si="193"/>
        <v>111705.11248260898</v>
      </c>
      <c r="AE476" s="54">
        <f t="shared" si="194"/>
        <v>100558.38295842416</v>
      </c>
      <c r="AF476" s="54">
        <f t="shared" si="195"/>
        <v>132102.56894423947</v>
      </c>
      <c r="AG476" s="54">
        <f t="shared" si="199"/>
        <v>86490.920233313707</v>
      </c>
      <c r="AH476" s="55">
        <f t="shared" si="196"/>
        <v>45891.755498829021</v>
      </c>
      <c r="AI476" s="54">
        <f t="shared" si="200"/>
        <v>36881.956433473541</v>
      </c>
      <c r="AJ476" s="60">
        <v>0.19</v>
      </c>
      <c r="AK476" s="55">
        <f t="shared" si="201"/>
        <v>7008</v>
      </c>
      <c r="AL476" s="61">
        <f t="shared" si="202"/>
        <v>43889.956433473541</v>
      </c>
      <c r="AM476" s="62" t="s">
        <v>4668</v>
      </c>
    </row>
    <row r="477" spans="2:39" s="6" customFormat="1" ht="57.6">
      <c r="B477" s="11" t="s">
        <v>422</v>
      </c>
      <c r="C477" s="11" t="s">
        <v>2042</v>
      </c>
      <c r="D477" s="18" t="s">
        <v>1193</v>
      </c>
      <c r="E477" s="19" t="s">
        <v>423</v>
      </c>
      <c r="F477" s="12">
        <f>VLOOKUP(C477,'Región 5'!$B$6:$N$1720,13,FALSE)</f>
        <v>41506.563120225277</v>
      </c>
      <c r="G477" s="13">
        <v>0.19</v>
      </c>
      <c r="H477" s="27">
        <f t="shared" si="197"/>
        <v>7886.2469928428027</v>
      </c>
      <c r="I477" s="14">
        <f t="shared" si="198"/>
        <v>49393</v>
      </c>
      <c r="J477" s="28">
        <f>VLOOKUP(C477,'Región 5'!$B$6:$N$1720,7,FALSE)</f>
        <v>15276.0864582144</v>
      </c>
      <c r="K477" s="29">
        <v>0.19</v>
      </c>
      <c r="L477" s="28">
        <f t="shared" si="204"/>
        <v>2902</v>
      </c>
      <c r="M477" s="30">
        <f t="shared" si="205"/>
        <v>18178</v>
      </c>
      <c r="N477" s="28">
        <f>VLOOKUP(C477,'Región 5'!$B$6:$N$1720,11,FALSE)</f>
        <v>4747.3376377835521</v>
      </c>
      <c r="O477" s="29">
        <v>0.19</v>
      </c>
      <c r="P477" s="28">
        <f t="shared" si="206"/>
        <v>902</v>
      </c>
      <c r="Q477" s="30">
        <f t="shared" si="207"/>
        <v>5649</v>
      </c>
      <c r="R477" s="38">
        <f>VLOOKUP(C477,'Región 5'!$B$6:$N$1720,10,FALSE)</f>
        <v>3855.7429762319998</v>
      </c>
      <c r="S477" s="13">
        <v>0.19</v>
      </c>
      <c r="T477" s="28">
        <f t="shared" si="208"/>
        <v>733</v>
      </c>
      <c r="U477" s="30">
        <f t="shared" si="209"/>
        <v>4589</v>
      </c>
      <c r="V477" s="12">
        <f>VLOOKUP(C477,'Región 5'!$B$6:$N$1720,9,FALSE)</f>
        <v>17747.678908248574</v>
      </c>
      <c r="W477" s="13">
        <v>0.19</v>
      </c>
      <c r="X477" s="28">
        <f t="shared" si="210"/>
        <v>3372</v>
      </c>
      <c r="Y477" s="30">
        <f t="shared" si="203"/>
        <v>21120</v>
      </c>
      <c r="Z477" s="38">
        <f>VLOOKUP(C477,'Región 5'!$B$6:$N$1720,5,FALSE)</f>
        <v>6148.2983873274889</v>
      </c>
      <c r="AA477" s="13">
        <v>0.19</v>
      </c>
      <c r="AB477" s="28">
        <v>5956.5</v>
      </c>
      <c r="AC477" s="30">
        <f t="shared" si="211"/>
        <v>12105</v>
      </c>
      <c r="AD477" s="54">
        <f t="shared" si="193"/>
        <v>14880.28458133855</v>
      </c>
      <c r="AE477" s="54">
        <f t="shared" si="194"/>
        <v>10401.530883780724</v>
      </c>
      <c r="AF477" s="54">
        <f t="shared" si="195"/>
        <v>10712.192422770946</v>
      </c>
      <c r="AG477" s="54">
        <f t="shared" si="199"/>
        <v>7706.6919346976019</v>
      </c>
      <c r="AH477" s="55">
        <f t="shared" si="196"/>
        <v>14267.459706886433</v>
      </c>
      <c r="AI477" s="54">
        <f t="shared" si="200"/>
        <v>3855.7429762319998</v>
      </c>
      <c r="AJ477" s="60">
        <v>0.19</v>
      </c>
      <c r="AK477" s="55">
        <f t="shared" si="201"/>
        <v>733</v>
      </c>
      <c r="AL477" s="61">
        <f t="shared" si="202"/>
        <v>4588.7429762319998</v>
      </c>
      <c r="AM477" s="62" t="s">
        <v>4668</v>
      </c>
    </row>
    <row r="478" spans="2:39" s="6" customFormat="1" ht="57.6">
      <c r="B478" s="11" t="s">
        <v>424</v>
      </c>
      <c r="C478" s="11" t="s">
        <v>2046</v>
      </c>
      <c r="D478" s="18" t="s">
        <v>1193</v>
      </c>
      <c r="E478" s="19" t="s">
        <v>425</v>
      </c>
      <c r="F478" s="12">
        <f>VLOOKUP(C478,'Región 5'!$B$6:$N$1720,13,FALSE)</f>
        <v>13379.762699931443</v>
      </c>
      <c r="G478" s="13">
        <v>0.19</v>
      </c>
      <c r="H478" s="27">
        <f t="shared" si="197"/>
        <v>2542.1549129869741</v>
      </c>
      <c r="I478" s="14">
        <f t="shared" si="198"/>
        <v>15922</v>
      </c>
      <c r="J478" s="28">
        <f>VLOOKUP(C478,'Región 5'!$B$6:$N$1720,7,FALSE)</f>
        <v>16294.492222095359</v>
      </c>
      <c r="K478" s="29">
        <v>0.19</v>
      </c>
      <c r="L478" s="28">
        <f t="shared" si="204"/>
        <v>3096</v>
      </c>
      <c r="M478" s="30">
        <f t="shared" si="205"/>
        <v>19390</v>
      </c>
      <c r="N478" s="28">
        <f>VLOOKUP(C478,'Región 5'!$B$6:$N$1720,11,FALSE)</f>
        <v>12040.689685269506</v>
      </c>
      <c r="O478" s="29">
        <v>0.19</v>
      </c>
      <c r="P478" s="28">
        <f t="shared" si="206"/>
        <v>2288</v>
      </c>
      <c r="Q478" s="30">
        <f t="shared" si="207"/>
        <v>14329</v>
      </c>
      <c r="R478" s="38">
        <f>VLOOKUP(C478,'Región 5'!$B$6:$N$1720,10,FALSE)</f>
        <v>10685.9162484144</v>
      </c>
      <c r="S478" s="13">
        <v>0.19</v>
      </c>
      <c r="T478" s="28">
        <f t="shared" si="208"/>
        <v>2030</v>
      </c>
      <c r="U478" s="30">
        <f t="shared" si="209"/>
        <v>12716</v>
      </c>
      <c r="V478" s="12">
        <f>VLOOKUP(C478,'Región 5'!$B$6:$N$1720,9,FALSE)</f>
        <v>26846.742714000386</v>
      </c>
      <c r="W478" s="13">
        <v>0.19</v>
      </c>
      <c r="X478" s="28">
        <f t="shared" si="210"/>
        <v>5101</v>
      </c>
      <c r="Y478" s="30">
        <f t="shared" si="203"/>
        <v>31948</v>
      </c>
      <c r="Z478" s="38">
        <f>VLOOKUP(C478,'Región 5'!$B$6:$N$1720,5,FALSE)</f>
        <v>9223.1004051988475</v>
      </c>
      <c r="AA478" s="13">
        <v>0.19</v>
      </c>
      <c r="AB478" s="28">
        <v>5386.5</v>
      </c>
      <c r="AC478" s="30">
        <f t="shared" si="211"/>
        <v>14610</v>
      </c>
      <c r="AD478" s="54">
        <f t="shared" si="193"/>
        <v>14745.117329151655</v>
      </c>
      <c r="AE478" s="54">
        <f t="shared" si="194"/>
        <v>13812.962037537789</v>
      </c>
      <c r="AF478" s="54">
        <f t="shared" si="195"/>
        <v>12710.226192600476</v>
      </c>
      <c r="AG478" s="54">
        <f t="shared" si="199"/>
        <v>13088.580131377137</v>
      </c>
      <c r="AH478" s="55">
        <f t="shared" si="196"/>
        <v>6403.0899725196196</v>
      </c>
      <c r="AI478" s="54">
        <f t="shared" si="200"/>
        <v>9223.1004051988475</v>
      </c>
      <c r="AJ478" s="60">
        <v>0.19</v>
      </c>
      <c r="AK478" s="55">
        <f t="shared" si="201"/>
        <v>1752</v>
      </c>
      <c r="AL478" s="61">
        <f t="shared" si="202"/>
        <v>10975.100405198848</v>
      </c>
      <c r="AM478" s="62" t="s">
        <v>4668</v>
      </c>
    </row>
    <row r="479" spans="2:39" s="6" customFormat="1" ht="57.6">
      <c r="B479" s="11" t="s">
        <v>426</v>
      </c>
      <c r="C479" s="11" t="s">
        <v>2062</v>
      </c>
      <c r="D479" s="18" t="s">
        <v>1193</v>
      </c>
      <c r="E479" s="19" t="s">
        <v>427</v>
      </c>
      <c r="F479" s="12">
        <f>VLOOKUP(C479,'Región 5'!$B$6:$N$1720,13,FALSE)</f>
        <v>26569.945249971199</v>
      </c>
      <c r="G479" s="13">
        <v>0.19</v>
      </c>
      <c r="H479" s="27">
        <f t="shared" si="197"/>
        <v>5048.2895974945277</v>
      </c>
      <c r="I479" s="14">
        <f t="shared" si="198"/>
        <v>31618</v>
      </c>
      <c r="J479" s="28">
        <f>VLOOKUP(C479,'Región 5'!$B$6:$N$1720,7,FALSE)</f>
        <v>2546.0144097024004</v>
      </c>
      <c r="K479" s="29">
        <v>0.19</v>
      </c>
      <c r="L479" s="28">
        <f t="shared" si="204"/>
        <v>484</v>
      </c>
      <c r="M479" s="30">
        <f t="shared" si="205"/>
        <v>3030</v>
      </c>
      <c r="N479" s="28">
        <f>VLOOKUP(C479,'Región 5'!$B$6:$N$1720,11,FALSE)</f>
        <v>40351.064272744967</v>
      </c>
      <c r="O479" s="29">
        <v>0.19</v>
      </c>
      <c r="P479" s="28">
        <f t="shared" si="206"/>
        <v>7667</v>
      </c>
      <c r="Q479" s="30">
        <f t="shared" si="207"/>
        <v>48018</v>
      </c>
      <c r="R479" s="38">
        <f>VLOOKUP(C479,'Región 5'!$B$6:$N$1720,10,FALSE)</f>
        <v>30039.366444862288</v>
      </c>
      <c r="S479" s="13">
        <v>0.19</v>
      </c>
      <c r="T479" s="28">
        <f t="shared" si="208"/>
        <v>5707</v>
      </c>
      <c r="U479" s="30">
        <f t="shared" si="209"/>
        <v>35746</v>
      </c>
      <c r="V479" s="12">
        <f>VLOOKUP(C479,'Región 5'!$B$6:$N$1720,9,FALSE)</f>
        <v>30450.332340040703</v>
      </c>
      <c r="W479" s="13">
        <v>0.19</v>
      </c>
      <c r="X479" s="28">
        <f t="shared" si="210"/>
        <v>5786</v>
      </c>
      <c r="Y479" s="30">
        <f t="shared" si="203"/>
        <v>36236</v>
      </c>
      <c r="Z479" s="38">
        <f>VLOOKUP(C479,'Región 5'!$B$6:$N$1720,5,FALSE)</f>
        <v>6918.6309523143673</v>
      </c>
      <c r="AA479" s="13">
        <v>0.19</v>
      </c>
      <c r="AB479" s="28">
        <v>7096.5</v>
      </c>
      <c r="AC479" s="30">
        <f t="shared" si="211"/>
        <v>14015</v>
      </c>
      <c r="AD479" s="54">
        <f t="shared" si="193"/>
        <v>22812.558944939319</v>
      </c>
      <c r="AE479" s="54">
        <f t="shared" si="194"/>
        <v>16078.106965857203</v>
      </c>
      <c r="AF479" s="54">
        <f t="shared" si="195"/>
        <v>28304.655847416743</v>
      </c>
      <c r="AG479" s="54">
        <f t="shared" si="199"/>
        <v>9010.943283109531</v>
      </c>
      <c r="AH479" s="55">
        <f t="shared" si="196"/>
        <v>14802.899881361474</v>
      </c>
      <c r="AI479" s="54">
        <f t="shared" si="200"/>
        <v>2546.0144097024004</v>
      </c>
      <c r="AJ479" s="60">
        <v>0.19</v>
      </c>
      <c r="AK479" s="55">
        <f t="shared" si="201"/>
        <v>484</v>
      </c>
      <c r="AL479" s="61">
        <f t="shared" si="202"/>
        <v>3030.0144097024004</v>
      </c>
      <c r="AM479" s="62" t="s">
        <v>4668</v>
      </c>
    </row>
    <row r="480" spans="2:39" s="6" customFormat="1" ht="57.6">
      <c r="B480" s="11" t="s">
        <v>428</v>
      </c>
      <c r="C480" s="11" t="s">
        <v>2068</v>
      </c>
      <c r="D480" s="18" t="s">
        <v>1193</v>
      </c>
      <c r="E480" s="19" t="s">
        <v>429</v>
      </c>
      <c r="F480" s="12">
        <f>VLOOKUP(C480,'Región 5'!$B$6:$N$1720,13,FALSE)</f>
        <v>23888.535099609238</v>
      </c>
      <c r="G480" s="13">
        <v>0.19</v>
      </c>
      <c r="H480" s="27">
        <f t="shared" si="197"/>
        <v>4538.8216689257551</v>
      </c>
      <c r="I480" s="14">
        <f t="shared" si="198"/>
        <v>28427</v>
      </c>
      <c r="J480" s="28">
        <f>VLOOKUP(C480,'Región 5'!$B$6:$N$1720,7,FALSE)</f>
        <v>41912.619777362437</v>
      </c>
      <c r="K480" s="29">
        <v>0.19</v>
      </c>
      <c r="L480" s="28">
        <f t="shared" si="204"/>
        <v>7963</v>
      </c>
      <c r="M480" s="30">
        <f t="shared" si="205"/>
        <v>49876</v>
      </c>
      <c r="N480" s="28">
        <f>VLOOKUP(C480,'Región 5'!$B$6:$N$1720,11,FALSE)</f>
        <v>15757.870723435008</v>
      </c>
      <c r="O480" s="29">
        <v>0.19</v>
      </c>
      <c r="P480" s="28">
        <f t="shared" si="206"/>
        <v>2994</v>
      </c>
      <c r="Q480" s="30">
        <f t="shared" si="207"/>
        <v>18752</v>
      </c>
      <c r="R480" s="38">
        <f>VLOOKUP(C480,'Región 5'!$B$6:$N$1720,10,FALSE)</f>
        <v>34819.606422709687</v>
      </c>
      <c r="S480" s="13">
        <v>0.19</v>
      </c>
      <c r="T480" s="28">
        <f t="shared" si="208"/>
        <v>6616</v>
      </c>
      <c r="U480" s="30">
        <f t="shared" si="209"/>
        <v>41436</v>
      </c>
      <c r="V480" s="12">
        <f>VLOOKUP(C480,'Región 5'!$B$6:$N$1720,9,FALSE)</f>
        <v>19999.922424523775</v>
      </c>
      <c r="W480" s="13">
        <v>0.19</v>
      </c>
      <c r="X480" s="28">
        <f t="shared" si="210"/>
        <v>3800</v>
      </c>
      <c r="Y480" s="30">
        <f t="shared" si="203"/>
        <v>23800</v>
      </c>
      <c r="Z480" s="38">
        <f>VLOOKUP(C480,'Región 5'!$B$6:$N$1720,5,FALSE)</f>
        <v>8454.0734886272003</v>
      </c>
      <c r="AA480" s="13">
        <v>0.19</v>
      </c>
      <c r="AB480" s="28">
        <v>2251.5</v>
      </c>
      <c r="AC480" s="30">
        <f t="shared" si="211"/>
        <v>10706</v>
      </c>
      <c r="AD480" s="54">
        <f t="shared" si="193"/>
        <v>24138.771322711225</v>
      </c>
      <c r="AE480" s="54">
        <f t="shared" si="194"/>
        <v>21280.98249646723</v>
      </c>
      <c r="AF480" s="54">
        <f t="shared" si="195"/>
        <v>21944.228762066508</v>
      </c>
      <c r="AG480" s="54">
        <f t="shared" si="199"/>
        <v>18394.389512621867</v>
      </c>
      <c r="AH480" s="55">
        <f t="shared" si="196"/>
        <v>12356.632686076857</v>
      </c>
      <c r="AI480" s="54">
        <f t="shared" si="200"/>
        <v>8454.0734886272003</v>
      </c>
      <c r="AJ480" s="60">
        <v>0.19</v>
      </c>
      <c r="AK480" s="55">
        <f t="shared" si="201"/>
        <v>1606</v>
      </c>
      <c r="AL480" s="61">
        <f t="shared" si="202"/>
        <v>10060.0734886272</v>
      </c>
      <c r="AM480" s="62" t="s">
        <v>4668</v>
      </c>
    </row>
    <row r="481" spans="2:39" s="6" customFormat="1" ht="57.6">
      <c r="B481" s="11" t="s">
        <v>430</v>
      </c>
      <c r="C481" s="11" t="s">
        <v>2098</v>
      </c>
      <c r="D481" s="18" t="s">
        <v>1193</v>
      </c>
      <c r="E481" s="19" t="s">
        <v>431</v>
      </c>
      <c r="F481" s="12">
        <f>VLOOKUP(C481,'Región 5'!$B$6:$N$1720,13,FALSE)</f>
        <v>2800.6158506726397</v>
      </c>
      <c r="G481" s="13">
        <v>0.19</v>
      </c>
      <c r="H481" s="27">
        <f t="shared" si="197"/>
        <v>532.1170116278015</v>
      </c>
      <c r="I481" s="14">
        <f t="shared" si="198"/>
        <v>3333</v>
      </c>
      <c r="J481" s="28">
        <f>VLOOKUP(C481,'Región 5'!$B$6:$N$1720,7,FALSE)</f>
        <v>5799.6902604605439</v>
      </c>
      <c r="K481" s="29">
        <v>0.19</v>
      </c>
      <c r="L481" s="28">
        <f t="shared" si="204"/>
        <v>1102</v>
      </c>
      <c r="M481" s="30">
        <f t="shared" si="205"/>
        <v>6902</v>
      </c>
      <c r="N481" s="28">
        <f>VLOOKUP(C481,'Región 5'!$B$6:$N$1720,11,FALSE)</f>
        <v>1778.2931415459839</v>
      </c>
      <c r="O481" s="29">
        <v>0.19</v>
      </c>
      <c r="P481" s="28">
        <f t="shared" si="206"/>
        <v>338</v>
      </c>
      <c r="Q481" s="30">
        <f t="shared" si="207"/>
        <v>2116</v>
      </c>
      <c r="R481" s="38">
        <f>VLOOKUP(C481,'Región 5'!$B$6:$N$1720,10,FALSE)</f>
        <v>3466.7315591557026</v>
      </c>
      <c r="S481" s="13">
        <v>0.19</v>
      </c>
      <c r="T481" s="28">
        <f t="shared" si="208"/>
        <v>659</v>
      </c>
      <c r="U481" s="30">
        <f t="shared" si="209"/>
        <v>4126</v>
      </c>
      <c r="V481" s="12">
        <f>VLOOKUP(C481,'Región 5'!$B$6:$N$1720,9,FALSE)</f>
        <v>3513.4998853893121</v>
      </c>
      <c r="W481" s="13">
        <v>0.19</v>
      </c>
      <c r="X481" s="28">
        <f t="shared" si="210"/>
        <v>668</v>
      </c>
      <c r="Y481" s="30">
        <f t="shared" si="203"/>
        <v>4181</v>
      </c>
      <c r="Z481" s="38">
        <f>VLOOKUP(C481,'Región 5'!$B$6:$N$1720,5,FALSE)</f>
        <v>924.39907798425588</v>
      </c>
      <c r="AA481" s="13">
        <v>0.19</v>
      </c>
      <c r="AB481" s="28">
        <v>1254</v>
      </c>
      <c r="AC481" s="30">
        <f t="shared" si="211"/>
        <v>2178</v>
      </c>
      <c r="AD481" s="54">
        <f t="shared" si="193"/>
        <v>3047.2049625347395</v>
      </c>
      <c r="AE481" s="54">
        <f t="shared" si="194"/>
        <v>2622.3876619468338</v>
      </c>
      <c r="AF481" s="54">
        <f t="shared" si="195"/>
        <v>3133.6737049141711</v>
      </c>
      <c r="AG481" s="54">
        <f t="shared" si="199"/>
        <v>2184.4547865806371</v>
      </c>
      <c r="AH481" s="55">
        <f t="shared" si="196"/>
        <v>1682.0735452807128</v>
      </c>
      <c r="AI481" s="54">
        <f t="shared" si="200"/>
        <v>924.39907798425588</v>
      </c>
      <c r="AJ481" s="60">
        <v>0.19</v>
      </c>
      <c r="AK481" s="55">
        <f t="shared" si="201"/>
        <v>176</v>
      </c>
      <c r="AL481" s="61">
        <f t="shared" si="202"/>
        <v>1100.3990779842559</v>
      </c>
      <c r="AM481" s="62" t="s">
        <v>4668</v>
      </c>
    </row>
    <row r="482" spans="2:39" s="6" customFormat="1" ht="57.6">
      <c r="B482" s="11" t="s">
        <v>432</v>
      </c>
      <c r="C482" s="11" t="s">
        <v>2104</v>
      </c>
      <c r="D482" s="18" t="s">
        <v>1193</v>
      </c>
      <c r="E482" s="19" t="s">
        <v>433</v>
      </c>
      <c r="F482" s="12">
        <f>VLOOKUP(C482,'Región 5'!$B$6:$N$1720,13,FALSE)</f>
        <v>4883.1250729676794</v>
      </c>
      <c r="G482" s="13">
        <v>0.19</v>
      </c>
      <c r="H482" s="27">
        <f t="shared" si="197"/>
        <v>927.79376386385911</v>
      </c>
      <c r="I482" s="14">
        <f t="shared" si="198"/>
        <v>5811</v>
      </c>
      <c r="J482" s="28">
        <f>VLOOKUP(C482,'Región 5'!$B$6:$N$1720,7,FALSE)</f>
        <v>3055.2172916428799</v>
      </c>
      <c r="K482" s="29">
        <v>0.19</v>
      </c>
      <c r="L482" s="28">
        <f t="shared" si="204"/>
        <v>580</v>
      </c>
      <c r="M482" s="30">
        <f t="shared" si="205"/>
        <v>3635</v>
      </c>
      <c r="N482" s="28">
        <f>VLOOKUP(C482,'Región 5'!$B$6:$N$1720,11,FALSE)</f>
        <v>2492.4828246778879</v>
      </c>
      <c r="O482" s="29">
        <v>0.19</v>
      </c>
      <c r="P482" s="28">
        <f t="shared" si="206"/>
        <v>474</v>
      </c>
      <c r="Q482" s="30">
        <f t="shared" si="207"/>
        <v>2966</v>
      </c>
      <c r="R482" s="38">
        <f>VLOOKUP(C482,'Región 5'!$B$6:$N$1720,10,FALSE)</f>
        <v>4532.7673772243252</v>
      </c>
      <c r="S482" s="13">
        <v>0.19</v>
      </c>
      <c r="T482" s="28">
        <f t="shared" si="208"/>
        <v>861</v>
      </c>
      <c r="U482" s="30">
        <f t="shared" si="209"/>
        <v>5394</v>
      </c>
      <c r="V482" s="12">
        <f>VLOOKUP(C482,'Región 5'!$B$6:$N$1720,9,FALSE)</f>
        <v>4594.5767732014074</v>
      </c>
      <c r="W482" s="13">
        <v>0.19</v>
      </c>
      <c r="X482" s="28">
        <f t="shared" si="210"/>
        <v>873</v>
      </c>
      <c r="Y482" s="30">
        <f t="shared" si="203"/>
        <v>5468</v>
      </c>
      <c r="Z482" s="38">
        <f>VLOOKUP(C482,'Región 5'!$B$6:$N$1720,5,FALSE)</f>
        <v>2000.2533721354241</v>
      </c>
      <c r="AA482" s="13">
        <v>0.19</v>
      </c>
      <c r="AB482" s="28">
        <v>2251.5</v>
      </c>
      <c r="AC482" s="30">
        <f t="shared" si="211"/>
        <v>4252</v>
      </c>
      <c r="AD482" s="54">
        <f t="shared" si="193"/>
        <v>3593.0704519749338</v>
      </c>
      <c r="AE482" s="54">
        <f t="shared" si="194"/>
        <v>3401.5564312549641</v>
      </c>
      <c r="AF482" s="54">
        <f t="shared" si="195"/>
        <v>3793.9923344336025</v>
      </c>
      <c r="AG482" s="54">
        <f t="shared" si="199"/>
        <v>3205.9800956641197</v>
      </c>
      <c r="AH482" s="55">
        <f t="shared" si="196"/>
        <v>1231.9035307353804</v>
      </c>
      <c r="AI482" s="54">
        <f t="shared" si="200"/>
        <v>2000.2533721354241</v>
      </c>
      <c r="AJ482" s="60">
        <v>0.19</v>
      </c>
      <c r="AK482" s="55">
        <f t="shared" si="201"/>
        <v>380</v>
      </c>
      <c r="AL482" s="61">
        <f t="shared" si="202"/>
        <v>2380.2533721354239</v>
      </c>
      <c r="AM482" s="62" t="s">
        <v>4668</v>
      </c>
    </row>
    <row r="483" spans="2:39" s="6" customFormat="1" ht="57.6">
      <c r="B483" s="11" t="s">
        <v>434</v>
      </c>
      <c r="C483" s="11" t="s">
        <v>2110</v>
      </c>
      <c r="D483" s="18" t="s">
        <v>1193</v>
      </c>
      <c r="E483" s="19" t="s">
        <v>435</v>
      </c>
      <c r="F483" s="12">
        <f>VLOOKUP(C483,'Región 5'!$B$6:$N$1720,13,FALSE)</f>
        <v>8473.6582148556809</v>
      </c>
      <c r="G483" s="13">
        <v>0.19</v>
      </c>
      <c r="H483" s="27">
        <f t="shared" si="197"/>
        <v>1609.9950608225795</v>
      </c>
      <c r="I483" s="14">
        <f t="shared" si="198"/>
        <v>10084</v>
      </c>
      <c r="J483" s="28">
        <f>VLOOKUP(C483,'Región 5'!$B$6:$N$1720,7,FALSE)</f>
        <v>12623.008878462977</v>
      </c>
      <c r="K483" s="29">
        <v>0.19</v>
      </c>
      <c r="L483" s="28">
        <f t="shared" si="204"/>
        <v>2398</v>
      </c>
      <c r="M483" s="30">
        <f t="shared" si="205"/>
        <v>15021</v>
      </c>
      <c r="N483" s="28">
        <f>VLOOKUP(C483,'Región 5'!$B$6:$N$1720,11,FALSE)</f>
        <v>8845.7680131968009</v>
      </c>
      <c r="O483" s="29">
        <v>0.19</v>
      </c>
      <c r="P483" s="28">
        <f t="shared" si="206"/>
        <v>1681</v>
      </c>
      <c r="Q483" s="30">
        <f t="shared" si="207"/>
        <v>10527</v>
      </c>
      <c r="R483" s="38">
        <f>VLOOKUP(C483,'Región 5'!$B$6:$N$1720,10,FALSE)</f>
        <v>11180.685187124489</v>
      </c>
      <c r="S483" s="13">
        <v>0.19</v>
      </c>
      <c r="T483" s="28">
        <f t="shared" si="208"/>
        <v>2124</v>
      </c>
      <c r="U483" s="30">
        <f t="shared" si="209"/>
        <v>13305</v>
      </c>
      <c r="V483" s="12">
        <f>VLOOKUP(C483,'Región 5'!$B$6:$N$1720,9,FALSE)</f>
        <v>10630.589396818943</v>
      </c>
      <c r="W483" s="13">
        <v>0.19</v>
      </c>
      <c r="X483" s="28">
        <f t="shared" si="210"/>
        <v>2020</v>
      </c>
      <c r="Y483" s="30">
        <f t="shared" si="203"/>
        <v>12651</v>
      </c>
      <c r="Z483" s="38">
        <f>VLOOKUP(C483,'Región 5'!$B$6:$N$1720,5,FALSE)</f>
        <v>5226.510606173696</v>
      </c>
      <c r="AA483" s="13">
        <v>0.19</v>
      </c>
      <c r="AB483" s="28">
        <v>4132.5</v>
      </c>
      <c r="AC483" s="30">
        <f t="shared" si="211"/>
        <v>9359</v>
      </c>
      <c r="AD483" s="54">
        <f t="shared" ref="AD483:AD546" si="212">AVERAGE(Z483,V483,R483,N483,J483,F483)</f>
        <v>9496.703382772097</v>
      </c>
      <c r="AE483" s="54">
        <f t="shared" ref="AE483:AE546" si="213">GEOMEAN(Z483,V483,R483,N483,J483,F483)</f>
        <v>9152.3895352979707</v>
      </c>
      <c r="AF483" s="54">
        <f t="shared" ref="AF483:AF546" si="214">MEDIAN(Z483,V483,R483,N483,J483,F483)</f>
        <v>9738.178705007871</v>
      </c>
      <c r="AG483" s="54">
        <f t="shared" si="199"/>
        <v>8757.5647297336782</v>
      </c>
      <c r="AH483" s="55">
        <f t="shared" ref="AH483:AH546" si="215">STDEVA(Z483,V483,R483,N483,J483,F483)</f>
        <v>2592.3025626999015</v>
      </c>
      <c r="AI483" s="54">
        <f t="shared" si="200"/>
        <v>5226.510606173696</v>
      </c>
      <c r="AJ483" s="60">
        <v>0.19</v>
      </c>
      <c r="AK483" s="55">
        <f t="shared" si="201"/>
        <v>993</v>
      </c>
      <c r="AL483" s="61">
        <f t="shared" si="202"/>
        <v>6219.510606173696</v>
      </c>
      <c r="AM483" s="62" t="s">
        <v>4668</v>
      </c>
    </row>
    <row r="484" spans="2:39" s="6" customFormat="1" ht="57.6">
      <c r="B484" s="11" t="s">
        <v>436</v>
      </c>
      <c r="C484" s="11" t="s">
        <v>2132</v>
      </c>
      <c r="D484" s="18" t="s">
        <v>1193</v>
      </c>
      <c r="E484" s="19" t="s">
        <v>437</v>
      </c>
      <c r="F484" s="12">
        <f>VLOOKUP(C484,'Región 5'!$B$6:$N$1720,13,FALSE)</f>
        <v>10900.858618771967</v>
      </c>
      <c r="G484" s="13">
        <v>0.19</v>
      </c>
      <c r="H484" s="27">
        <f t="shared" si="197"/>
        <v>2071.1631375666739</v>
      </c>
      <c r="I484" s="14">
        <f t="shared" si="198"/>
        <v>12972</v>
      </c>
      <c r="J484" s="28">
        <f>VLOOKUP(C484,'Región 5'!$B$6:$N$1720,7,FALSE)</f>
        <v>14003.079253363201</v>
      </c>
      <c r="K484" s="29">
        <v>0.19</v>
      </c>
      <c r="L484" s="28">
        <f t="shared" si="204"/>
        <v>2661</v>
      </c>
      <c r="M484" s="30">
        <f t="shared" si="205"/>
        <v>16664</v>
      </c>
      <c r="N484" s="28">
        <f>VLOOKUP(C484,'Región 5'!$B$6:$N$1720,11,FALSE)</f>
        <v>9858.9511834168334</v>
      </c>
      <c r="O484" s="29">
        <v>0.19</v>
      </c>
      <c r="P484" s="28">
        <f t="shared" si="206"/>
        <v>1873</v>
      </c>
      <c r="Q484" s="30">
        <f t="shared" si="207"/>
        <v>11732</v>
      </c>
      <c r="R484" s="38">
        <f>VLOOKUP(C484,'Región 5'!$B$6:$N$1720,10,FALSE)</f>
        <v>18155.04121380096</v>
      </c>
      <c r="S484" s="13">
        <v>0.19</v>
      </c>
      <c r="T484" s="28">
        <f t="shared" si="208"/>
        <v>3449</v>
      </c>
      <c r="U484" s="30">
        <f t="shared" si="209"/>
        <v>21604</v>
      </c>
      <c r="V484" s="12">
        <f>VLOOKUP(C484,'Región 5'!$B$6:$N$1720,9,FALSE)</f>
        <v>8828.7945837987827</v>
      </c>
      <c r="W484" s="13">
        <v>0.19</v>
      </c>
      <c r="X484" s="28">
        <f t="shared" si="210"/>
        <v>1677</v>
      </c>
      <c r="Y484" s="30">
        <f t="shared" si="203"/>
        <v>10506</v>
      </c>
      <c r="Z484" s="38">
        <f>VLOOKUP(C484,'Región 5'!$B$6:$N$1720,5,FALSE)</f>
        <v>5226.510606173696</v>
      </c>
      <c r="AA484" s="13">
        <v>0.19</v>
      </c>
      <c r="AB484" s="28">
        <v>1966.5</v>
      </c>
      <c r="AC484" s="30">
        <f t="shared" si="211"/>
        <v>7193</v>
      </c>
      <c r="AD484" s="54">
        <f t="shared" si="212"/>
        <v>11162.205909887574</v>
      </c>
      <c r="AE484" s="54">
        <f t="shared" si="213"/>
        <v>10393.717524408532</v>
      </c>
      <c r="AF484" s="54">
        <f t="shared" si="214"/>
        <v>10379.9049010944</v>
      </c>
      <c r="AG484" s="54">
        <f t="shared" si="199"/>
        <v>9611.4024489806998</v>
      </c>
      <c r="AH484" s="55">
        <f t="shared" si="215"/>
        <v>4459.0216277838363</v>
      </c>
      <c r="AI484" s="54">
        <f t="shared" si="200"/>
        <v>5226.510606173696</v>
      </c>
      <c r="AJ484" s="60">
        <v>0.19</v>
      </c>
      <c r="AK484" s="55">
        <f t="shared" si="201"/>
        <v>993</v>
      </c>
      <c r="AL484" s="61">
        <f t="shared" si="202"/>
        <v>6219.510606173696</v>
      </c>
      <c r="AM484" s="62" t="s">
        <v>4668</v>
      </c>
    </row>
    <row r="485" spans="2:39" s="6" customFormat="1" ht="57.6">
      <c r="B485" s="11" t="s">
        <v>438</v>
      </c>
      <c r="C485" s="11" t="s">
        <v>2134</v>
      </c>
      <c r="D485" s="18" t="s">
        <v>1193</v>
      </c>
      <c r="E485" s="19" t="s">
        <v>439</v>
      </c>
      <c r="F485" s="12">
        <f>VLOOKUP(C485,'Región 5'!$B$6:$N$1720,13,FALSE)</f>
        <v>35.905331418880003</v>
      </c>
      <c r="G485" s="13">
        <v>0.19</v>
      </c>
      <c r="H485" s="27">
        <f t="shared" si="197"/>
        <v>6.8220129695872007</v>
      </c>
      <c r="I485" s="14">
        <f t="shared" si="198"/>
        <v>43</v>
      </c>
      <c r="J485" s="28">
        <f>VLOOKUP(C485,'Región 5'!$B$6:$N$1720,7,FALSE)</f>
        <v>10184.057638809601</v>
      </c>
      <c r="K485" s="29">
        <v>0.19</v>
      </c>
      <c r="L485" s="28">
        <f t="shared" si="204"/>
        <v>1935</v>
      </c>
      <c r="M485" s="30">
        <f t="shared" si="205"/>
        <v>12119</v>
      </c>
      <c r="N485" s="28">
        <f>VLOOKUP(C485,'Región 5'!$B$6:$N$1720,11,FALSE)</f>
        <v>7665.4618458270725</v>
      </c>
      <c r="O485" s="29">
        <v>0.19</v>
      </c>
      <c r="P485" s="28">
        <f t="shared" si="206"/>
        <v>1456</v>
      </c>
      <c r="Q485" s="30">
        <f t="shared" si="207"/>
        <v>9121</v>
      </c>
      <c r="R485" s="38">
        <f>VLOOKUP(C485,'Región 5'!$B$6:$N$1720,10,FALSE)</f>
        <v>18155.04121380096</v>
      </c>
      <c r="S485" s="13">
        <v>0.19</v>
      </c>
      <c r="T485" s="28">
        <f t="shared" si="208"/>
        <v>3449</v>
      </c>
      <c r="U485" s="30">
        <f t="shared" si="209"/>
        <v>21604</v>
      </c>
      <c r="V485" s="12">
        <f>VLOOKUP(C485,'Región 5'!$B$6:$N$1720,9,FALSE)</f>
        <v>585.58331423155187</v>
      </c>
      <c r="W485" s="13">
        <v>0.19</v>
      </c>
      <c r="X485" s="28">
        <f t="shared" si="210"/>
        <v>111</v>
      </c>
      <c r="Y485" s="30">
        <f t="shared" si="203"/>
        <v>697</v>
      </c>
      <c r="Z485" s="38">
        <f>VLOOKUP(C485,'Región 5'!$B$6:$N$1720,5,FALSE)</f>
        <v>5226.510606173696</v>
      </c>
      <c r="AA485" s="13">
        <v>0.19</v>
      </c>
      <c r="AB485" s="28">
        <v>1966.5</v>
      </c>
      <c r="AC485" s="30">
        <f t="shared" si="211"/>
        <v>7193</v>
      </c>
      <c r="AD485" s="54">
        <f t="shared" si="212"/>
        <v>6975.4266583769604</v>
      </c>
      <c r="AE485" s="54">
        <f t="shared" si="213"/>
        <v>2319.5441710977061</v>
      </c>
      <c r="AF485" s="54">
        <f t="shared" si="214"/>
        <v>6445.9862260003847</v>
      </c>
      <c r="AG485" s="54">
        <f t="shared" si="199"/>
        <v>199.7750706790367</v>
      </c>
      <c r="AH485" s="55">
        <f t="shared" si="215"/>
        <v>6749.8296942076877</v>
      </c>
      <c r="AI485" s="54">
        <f t="shared" si="200"/>
        <v>35.905331418880003</v>
      </c>
      <c r="AJ485" s="60">
        <v>0.19</v>
      </c>
      <c r="AK485" s="55">
        <f t="shared" si="201"/>
        <v>7</v>
      </c>
      <c r="AL485" s="61">
        <f t="shared" si="202"/>
        <v>42.905331418880003</v>
      </c>
      <c r="AM485" s="62" t="s">
        <v>4668</v>
      </c>
    </row>
    <row r="486" spans="2:39" s="6" customFormat="1" ht="57.6">
      <c r="B486" s="11" t="s">
        <v>440</v>
      </c>
      <c r="C486" s="11" t="s">
        <v>2136</v>
      </c>
      <c r="D486" s="18" t="s">
        <v>1193</v>
      </c>
      <c r="E486" s="19" t="s">
        <v>441</v>
      </c>
      <c r="F486" s="12">
        <f>VLOOKUP(C486,'Región 5'!$B$6:$N$1720,13,FALSE)</f>
        <v>5601.2317013452794</v>
      </c>
      <c r="G486" s="13">
        <v>0.19</v>
      </c>
      <c r="H486" s="27">
        <f t="shared" si="197"/>
        <v>1064.234023255603</v>
      </c>
      <c r="I486" s="14">
        <f t="shared" si="198"/>
        <v>6665</v>
      </c>
      <c r="J486" s="28">
        <f>VLOOKUP(C486,'Región 5'!$B$6:$N$1720,7,FALSE)</f>
        <v>10184.057638809601</v>
      </c>
      <c r="K486" s="29">
        <v>0.19</v>
      </c>
      <c r="L486" s="28">
        <f t="shared" si="204"/>
        <v>1935</v>
      </c>
      <c r="M486" s="30">
        <f t="shared" si="205"/>
        <v>12119</v>
      </c>
      <c r="N486" s="28">
        <f>VLOOKUP(C486,'Región 5'!$B$6:$N$1720,11,FALSE)</f>
        <v>7665.4618458270725</v>
      </c>
      <c r="O486" s="29">
        <v>0.19</v>
      </c>
      <c r="P486" s="28">
        <f t="shared" si="206"/>
        <v>1456</v>
      </c>
      <c r="Q486" s="30">
        <f t="shared" si="207"/>
        <v>9121</v>
      </c>
      <c r="R486" s="38">
        <f>VLOOKUP(C486,'Región 5'!$B$6:$N$1720,10,FALSE)</f>
        <v>6169.1887619711997</v>
      </c>
      <c r="S486" s="13">
        <v>0.19</v>
      </c>
      <c r="T486" s="28">
        <f t="shared" si="208"/>
        <v>1172</v>
      </c>
      <c r="U486" s="30">
        <f t="shared" si="209"/>
        <v>7341</v>
      </c>
      <c r="V486" s="12">
        <f>VLOOKUP(C486,'Región 5'!$B$6:$N$1720,9,FALSE)</f>
        <v>8972.9381688403955</v>
      </c>
      <c r="W486" s="13">
        <v>0.19</v>
      </c>
      <c r="X486" s="28">
        <f t="shared" si="210"/>
        <v>1705</v>
      </c>
      <c r="Y486" s="30">
        <f t="shared" si="203"/>
        <v>10678</v>
      </c>
      <c r="Z486" s="38">
        <f>VLOOKUP(C486,'Región 5'!$B$6:$N$1720,5,FALSE)</f>
        <v>5226.510606173696</v>
      </c>
      <c r="AA486" s="13">
        <v>0.19</v>
      </c>
      <c r="AB486" s="28">
        <v>1396.5</v>
      </c>
      <c r="AC486" s="30">
        <f t="shared" si="211"/>
        <v>6623</v>
      </c>
      <c r="AD486" s="54">
        <f t="shared" si="212"/>
        <v>7303.2314538278733</v>
      </c>
      <c r="AE486" s="54">
        <f t="shared" si="213"/>
        <v>7085.2125056406112</v>
      </c>
      <c r="AF486" s="54">
        <f t="shared" si="214"/>
        <v>6917.3253038991361</v>
      </c>
      <c r="AG486" s="54">
        <f t="shared" si="199"/>
        <v>6880.3042490563239</v>
      </c>
      <c r="AH486" s="55">
        <f t="shared" si="215"/>
        <v>1985.6442955679697</v>
      </c>
      <c r="AI486" s="54">
        <f t="shared" si="200"/>
        <v>5226.510606173696</v>
      </c>
      <c r="AJ486" s="60">
        <v>0.19</v>
      </c>
      <c r="AK486" s="55">
        <f t="shared" si="201"/>
        <v>993</v>
      </c>
      <c r="AL486" s="61">
        <f t="shared" si="202"/>
        <v>6219.510606173696</v>
      </c>
      <c r="AM486" s="62" t="s">
        <v>4668</v>
      </c>
    </row>
    <row r="487" spans="2:39" s="6" customFormat="1" ht="57.6">
      <c r="B487" s="11" t="s">
        <v>442</v>
      </c>
      <c r="C487" s="11" t="s">
        <v>2140</v>
      </c>
      <c r="D487" s="18" t="s">
        <v>1193</v>
      </c>
      <c r="E487" s="19" t="s">
        <v>443</v>
      </c>
      <c r="F487" s="12">
        <f>VLOOKUP(C487,'Región 5'!$B$6:$N$1720,13,FALSE)</f>
        <v>5601.2317013452794</v>
      </c>
      <c r="G487" s="13">
        <v>0.19</v>
      </c>
      <c r="H487" s="27">
        <f t="shared" si="197"/>
        <v>1064.234023255603</v>
      </c>
      <c r="I487" s="14">
        <f t="shared" si="198"/>
        <v>6665</v>
      </c>
      <c r="J487" s="28">
        <f>VLOOKUP(C487,'Región 5'!$B$6:$N$1720,7,FALSE)</f>
        <v>10184.057638809601</v>
      </c>
      <c r="K487" s="29">
        <v>0.19</v>
      </c>
      <c r="L487" s="28">
        <f t="shared" si="204"/>
        <v>1935</v>
      </c>
      <c r="M487" s="30">
        <f t="shared" si="205"/>
        <v>12119</v>
      </c>
      <c r="N487" s="28">
        <f>VLOOKUP(C487,'Región 5'!$B$6:$N$1720,11,FALSE)</f>
        <v>7665.4618458270725</v>
      </c>
      <c r="O487" s="29">
        <v>0.19</v>
      </c>
      <c r="P487" s="28">
        <f t="shared" si="206"/>
        <v>1456</v>
      </c>
      <c r="Q487" s="30">
        <f t="shared" si="207"/>
        <v>9121</v>
      </c>
      <c r="R487" s="38">
        <f>VLOOKUP(C487,'Región 5'!$B$6:$N$1720,10,FALSE)</f>
        <v>6169.1887619711997</v>
      </c>
      <c r="S487" s="13">
        <v>0.19</v>
      </c>
      <c r="T487" s="28">
        <f t="shared" si="208"/>
        <v>1172</v>
      </c>
      <c r="U487" s="30">
        <f t="shared" si="209"/>
        <v>7341</v>
      </c>
      <c r="V487" s="12">
        <f>VLOOKUP(C487,'Región 5'!$B$6:$N$1720,9,FALSE)</f>
        <v>7026.9997707786242</v>
      </c>
      <c r="W487" s="13">
        <v>0.19</v>
      </c>
      <c r="X487" s="28">
        <f t="shared" si="210"/>
        <v>1335</v>
      </c>
      <c r="Y487" s="30">
        <f t="shared" si="203"/>
        <v>8362</v>
      </c>
      <c r="Z487" s="38">
        <f>VLOOKUP(C487,'Región 5'!$B$6:$N$1720,5,FALSE)</f>
        <v>5226.510606173696</v>
      </c>
      <c r="AA487" s="13">
        <v>0.19</v>
      </c>
      <c r="AB487" s="28">
        <v>1966.5</v>
      </c>
      <c r="AC487" s="30">
        <f t="shared" si="211"/>
        <v>7193</v>
      </c>
      <c r="AD487" s="54">
        <f t="shared" si="212"/>
        <v>6978.9083874842445</v>
      </c>
      <c r="AE487" s="54">
        <f t="shared" si="213"/>
        <v>6802.3466174154591</v>
      </c>
      <c r="AF487" s="54">
        <f t="shared" si="214"/>
        <v>6598.094266374912</v>
      </c>
      <c r="AG487" s="54">
        <f t="shared" si="199"/>
        <v>6645.1328336600318</v>
      </c>
      <c r="AH487" s="55">
        <f t="shared" si="215"/>
        <v>1809.4853999408338</v>
      </c>
      <c r="AI487" s="54">
        <f t="shared" si="200"/>
        <v>5226.510606173696</v>
      </c>
      <c r="AJ487" s="60">
        <v>0.19</v>
      </c>
      <c r="AK487" s="55">
        <f t="shared" si="201"/>
        <v>993</v>
      </c>
      <c r="AL487" s="61">
        <f t="shared" si="202"/>
        <v>6219.510606173696</v>
      </c>
      <c r="AM487" s="62" t="s">
        <v>4668</v>
      </c>
    </row>
    <row r="488" spans="2:39" s="6" customFormat="1" ht="57.6">
      <c r="B488" s="11" t="s">
        <v>444</v>
      </c>
      <c r="C488" s="11" t="s">
        <v>2154</v>
      </c>
      <c r="D488" s="18" t="s">
        <v>1193</v>
      </c>
      <c r="E488" s="19" t="s">
        <v>445</v>
      </c>
      <c r="F488" s="12">
        <f>VLOOKUP(C488,'Región 5'!$B$6:$N$1720,13,FALSE)</f>
        <v>9909.8714716108789</v>
      </c>
      <c r="G488" s="13">
        <v>0.19</v>
      </c>
      <c r="H488" s="27">
        <f t="shared" si="197"/>
        <v>1882.875579606067</v>
      </c>
      <c r="I488" s="14">
        <f t="shared" si="198"/>
        <v>11793</v>
      </c>
      <c r="J488" s="28">
        <f>VLOOKUP(C488,'Región 5'!$B$6:$N$1720,7,FALSE)</f>
        <v>19605.616603123712</v>
      </c>
      <c r="K488" s="29">
        <v>0.19</v>
      </c>
      <c r="L488" s="28">
        <f t="shared" si="204"/>
        <v>3725</v>
      </c>
      <c r="M488" s="30">
        <f t="shared" si="205"/>
        <v>23331</v>
      </c>
      <c r="N488" s="28">
        <f>VLOOKUP(C488,'Región 5'!$B$6:$N$1720,11,FALSE)</f>
        <v>12031.550146362879</v>
      </c>
      <c r="O488" s="29">
        <v>0.19</v>
      </c>
      <c r="P488" s="28">
        <f t="shared" si="206"/>
        <v>2286</v>
      </c>
      <c r="Q488" s="30">
        <f t="shared" si="207"/>
        <v>14318</v>
      </c>
      <c r="R488" s="38">
        <f>VLOOKUP(C488,'Región 5'!$B$6:$N$1720,10,FALSE)</f>
        <v>12263.642208654519</v>
      </c>
      <c r="S488" s="13">
        <v>0.19</v>
      </c>
      <c r="T488" s="28">
        <f t="shared" si="208"/>
        <v>2330</v>
      </c>
      <c r="U488" s="30">
        <f t="shared" si="209"/>
        <v>14594</v>
      </c>
      <c r="V488" s="12">
        <f>VLOOKUP(C488,'Región 5'!$B$6:$N$1720,9,FALSE)</f>
        <v>16473.809975443321</v>
      </c>
      <c r="W488" s="13">
        <v>0.19</v>
      </c>
      <c r="X488" s="28">
        <f t="shared" si="210"/>
        <v>3130</v>
      </c>
      <c r="Y488" s="30">
        <f t="shared" si="203"/>
        <v>19604</v>
      </c>
      <c r="Z488" s="38">
        <f>VLOOKUP(C488,'Región 5'!$B$6:$N$1720,5,FALSE)</f>
        <v>36881.956433473541</v>
      </c>
      <c r="AA488" s="13">
        <v>0.19</v>
      </c>
      <c r="AB488" s="28">
        <v>1624.5</v>
      </c>
      <c r="AC488" s="30">
        <f t="shared" si="211"/>
        <v>38506</v>
      </c>
      <c r="AD488" s="54">
        <f t="shared" si="212"/>
        <v>17861.074473111472</v>
      </c>
      <c r="AE488" s="54">
        <f t="shared" si="213"/>
        <v>16100.261547439635</v>
      </c>
      <c r="AF488" s="54">
        <f t="shared" si="214"/>
        <v>14368.726092048921</v>
      </c>
      <c r="AG488" s="54">
        <f t="shared" si="199"/>
        <v>14837.240335027149</v>
      </c>
      <c r="AH488" s="55">
        <f t="shared" si="215"/>
        <v>9952.8700542337538</v>
      </c>
      <c r="AI488" s="54">
        <f t="shared" si="200"/>
        <v>9909.8714716108789</v>
      </c>
      <c r="AJ488" s="60">
        <v>0.19</v>
      </c>
      <c r="AK488" s="55">
        <f t="shared" si="201"/>
        <v>1883</v>
      </c>
      <c r="AL488" s="61">
        <f t="shared" si="202"/>
        <v>11792.871471610879</v>
      </c>
      <c r="AM488" s="62" t="s">
        <v>4668</v>
      </c>
    </row>
    <row r="489" spans="2:39" s="6" customFormat="1" ht="57.6">
      <c r="B489" s="11" t="s">
        <v>446</v>
      </c>
      <c r="C489" s="11" t="s">
        <v>2156</v>
      </c>
      <c r="D489" s="18" t="s">
        <v>1193</v>
      </c>
      <c r="E489" s="19" t="s">
        <v>447</v>
      </c>
      <c r="F489" s="12">
        <f>VLOOKUP(C489,'Región 5'!$B$6:$N$1720,13,FALSE)</f>
        <v>7876.193500045516</v>
      </c>
      <c r="G489" s="13">
        <v>0.19</v>
      </c>
      <c r="H489" s="27">
        <f t="shared" si="197"/>
        <v>1496.476765008648</v>
      </c>
      <c r="I489" s="14">
        <f t="shared" si="198"/>
        <v>9373</v>
      </c>
      <c r="J489" s="28">
        <f>VLOOKUP(C489,'Región 5'!$B$6:$N$1720,7,FALSE)</f>
        <v>11545.848935896576</v>
      </c>
      <c r="K489" s="29">
        <v>0.19</v>
      </c>
      <c r="L489" s="28">
        <f t="shared" si="204"/>
        <v>2194</v>
      </c>
      <c r="M489" s="30">
        <f t="shared" si="205"/>
        <v>13740</v>
      </c>
      <c r="N489" s="28">
        <f>VLOOKUP(C489,'Región 5'!$B$6:$N$1720,11,FALSE)</f>
        <v>10689.343575504383</v>
      </c>
      <c r="O489" s="29">
        <v>0.19</v>
      </c>
      <c r="P489" s="28">
        <f t="shared" si="206"/>
        <v>2031</v>
      </c>
      <c r="Q489" s="30">
        <f t="shared" si="207"/>
        <v>12720</v>
      </c>
      <c r="R489" s="38">
        <f>VLOOKUP(C489,'Región 5'!$B$6:$N$1720,10,FALSE)</f>
        <v>10361.593182070772</v>
      </c>
      <c r="S489" s="13">
        <v>0.19</v>
      </c>
      <c r="T489" s="28">
        <f t="shared" si="208"/>
        <v>1969</v>
      </c>
      <c r="U489" s="30">
        <f t="shared" si="209"/>
        <v>12331</v>
      </c>
      <c r="V489" s="12">
        <f>VLOOKUP(C489,'Región 5'!$B$6:$N$1720,9,FALSE)</f>
        <v>8772.9389445951583</v>
      </c>
      <c r="W489" s="13">
        <v>0.19</v>
      </c>
      <c r="X489" s="28">
        <f t="shared" si="210"/>
        <v>1667</v>
      </c>
      <c r="Y489" s="30">
        <f t="shared" si="203"/>
        <v>10440</v>
      </c>
      <c r="Z489" s="38">
        <f>VLOOKUP(C489,'Región 5'!$B$6:$N$1720,5,FALSE)</f>
        <v>7485.2823645250564</v>
      </c>
      <c r="AA489" s="13">
        <v>0.19</v>
      </c>
      <c r="AB489" s="28">
        <v>541.5</v>
      </c>
      <c r="AC489" s="30">
        <f t="shared" si="211"/>
        <v>8027</v>
      </c>
      <c r="AD489" s="54">
        <f t="shared" si="212"/>
        <v>9455.2000837729083</v>
      </c>
      <c r="AE489" s="54">
        <f t="shared" si="213"/>
        <v>9334.2376250564866</v>
      </c>
      <c r="AF489" s="54">
        <f t="shared" si="214"/>
        <v>9567.2660633329651</v>
      </c>
      <c r="AG489" s="54">
        <f t="shared" si="199"/>
        <v>9213.4783665932628</v>
      </c>
      <c r="AH489" s="55">
        <f t="shared" si="215"/>
        <v>1646.4986549526634</v>
      </c>
      <c r="AI489" s="54">
        <f t="shared" si="200"/>
        <v>7485.2823645250564</v>
      </c>
      <c r="AJ489" s="60">
        <v>0.19</v>
      </c>
      <c r="AK489" s="55">
        <f t="shared" si="201"/>
        <v>1422</v>
      </c>
      <c r="AL489" s="61">
        <f t="shared" si="202"/>
        <v>8907.2823645250573</v>
      </c>
      <c r="AM489" s="62" t="s">
        <v>4668</v>
      </c>
    </row>
    <row r="490" spans="2:39" s="6" customFormat="1" ht="57.6">
      <c r="B490" s="11" t="s">
        <v>448</v>
      </c>
      <c r="C490" s="11" t="s">
        <v>2158</v>
      </c>
      <c r="D490" s="18" t="s">
        <v>1193</v>
      </c>
      <c r="E490" s="19" t="s">
        <v>449</v>
      </c>
      <c r="F490" s="12">
        <f>VLOOKUP(C490,'Región 5'!$B$6:$N$1720,13,FALSE)</f>
        <v>3518.7224790502396</v>
      </c>
      <c r="G490" s="13">
        <v>0.19</v>
      </c>
      <c r="H490" s="27">
        <f t="shared" si="197"/>
        <v>668.55727101954551</v>
      </c>
      <c r="I490" s="14">
        <f t="shared" si="198"/>
        <v>4187</v>
      </c>
      <c r="J490" s="28">
        <f>VLOOKUP(C490,'Región 5'!$B$6:$N$1720,7,FALSE)</f>
        <v>4761.6997703511042</v>
      </c>
      <c r="K490" s="29">
        <v>0.19</v>
      </c>
      <c r="L490" s="28">
        <f t="shared" si="204"/>
        <v>905</v>
      </c>
      <c r="M490" s="30">
        <f t="shared" si="205"/>
        <v>5667</v>
      </c>
      <c r="N490" s="28">
        <f>VLOOKUP(C490,'Región 5'!$B$6:$N$1720,11,FALSE)</f>
        <v>4407.8690498232318</v>
      </c>
      <c r="O490" s="29">
        <v>0.19</v>
      </c>
      <c r="P490" s="28">
        <f t="shared" si="206"/>
        <v>837</v>
      </c>
      <c r="Q490" s="30">
        <f t="shared" si="207"/>
        <v>5245</v>
      </c>
      <c r="R490" s="38">
        <f>VLOOKUP(C490,'Región 5'!$B$6:$N$1720,10,FALSE)</f>
        <v>4299.0432544136447</v>
      </c>
      <c r="S490" s="13">
        <v>0.19</v>
      </c>
      <c r="T490" s="28">
        <f t="shared" si="208"/>
        <v>817</v>
      </c>
      <c r="U490" s="30">
        <f t="shared" si="209"/>
        <v>5116</v>
      </c>
      <c r="V490" s="12">
        <f>VLOOKUP(C490,'Región 5'!$B$6:$N$1720,9,FALSE)</f>
        <v>3587.013113760534</v>
      </c>
      <c r="W490" s="13">
        <v>0.19</v>
      </c>
      <c r="X490" s="28">
        <f t="shared" si="210"/>
        <v>682</v>
      </c>
      <c r="Y490" s="30">
        <f t="shared" si="203"/>
        <v>4269</v>
      </c>
      <c r="Z490" s="38">
        <f>VLOOKUP(C490,'Región 5'!$B$6:$N$1720,5,FALSE)</f>
        <v>3087.8585020236801</v>
      </c>
      <c r="AA490" s="13">
        <v>0.19</v>
      </c>
      <c r="AB490" s="28">
        <v>1254</v>
      </c>
      <c r="AC490" s="30">
        <f t="shared" si="211"/>
        <v>4342</v>
      </c>
      <c r="AD490" s="54">
        <f t="shared" si="212"/>
        <v>3943.7010282370725</v>
      </c>
      <c r="AE490" s="54">
        <f t="shared" si="213"/>
        <v>3899.6262020166459</v>
      </c>
      <c r="AF490" s="54">
        <f t="shared" si="214"/>
        <v>3943.0281840870894</v>
      </c>
      <c r="AG490" s="54">
        <f t="shared" si="199"/>
        <v>3855.2668614752206</v>
      </c>
      <c r="AH490" s="55">
        <f t="shared" si="215"/>
        <v>640.49066462288681</v>
      </c>
      <c r="AI490" s="54">
        <f t="shared" si="200"/>
        <v>3087.8585020236801</v>
      </c>
      <c r="AJ490" s="60">
        <v>0.19</v>
      </c>
      <c r="AK490" s="55">
        <f t="shared" si="201"/>
        <v>587</v>
      </c>
      <c r="AL490" s="61">
        <f t="shared" si="202"/>
        <v>3674.8585020236801</v>
      </c>
      <c r="AM490" s="62" t="s">
        <v>4668</v>
      </c>
    </row>
    <row r="491" spans="2:39" s="6" customFormat="1" ht="57.6">
      <c r="B491" s="11" t="s">
        <v>450</v>
      </c>
      <c r="C491" s="11" t="s">
        <v>2160</v>
      </c>
      <c r="D491" s="18" t="s">
        <v>1193</v>
      </c>
      <c r="E491" s="19" t="s">
        <v>451</v>
      </c>
      <c r="F491" s="12">
        <f>VLOOKUP(C491,'Región 5'!$B$6:$N$1720,13,FALSE)</f>
        <v>1579.8345824307198</v>
      </c>
      <c r="G491" s="13">
        <v>0.19</v>
      </c>
      <c r="H491" s="27">
        <f t="shared" si="197"/>
        <v>300.16857066183678</v>
      </c>
      <c r="I491" s="14">
        <f t="shared" si="198"/>
        <v>1880</v>
      </c>
      <c r="J491" s="28">
        <f>VLOOKUP(C491,'Región 5'!$B$6:$N$1720,7,FALSE)</f>
        <v>1564.166801447936</v>
      </c>
      <c r="K491" s="29">
        <v>0.19</v>
      </c>
      <c r="L491" s="28">
        <f t="shared" si="204"/>
        <v>297</v>
      </c>
      <c r="M491" s="30">
        <f t="shared" si="205"/>
        <v>1861</v>
      </c>
      <c r="N491" s="28">
        <f>VLOOKUP(C491,'Región 5'!$B$6:$N$1720,11,FALSE)</f>
        <v>1450.575389322752</v>
      </c>
      <c r="O491" s="29">
        <v>0.19</v>
      </c>
      <c r="P491" s="28">
        <f t="shared" si="206"/>
        <v>276</v>
      </c>
      <c r="Q491" s="30">
        <f t="shared" si="207"/>
        <v>1727</v>
      </c>
      <c r="R491" s="38">
        <f>VLOOKUP(C491,'Región 5'!$B$6:$N$1720,10,FALSE)</f>
        <v>1401.2871616477439</v>
      </c>
      <c r="S491" s="13">
        <v>0.19</v>
      </c>
      <c r="T491" s="28">
        <f t="shared" si="208"/>
        <v>266</v>
      </c>
      <c r="U491" s="30">
        <f t="shared" si="209"/>
        <v>1667</v>
      </c>
      <c r="V491" s="12">
        <f>VLOOKUP(C491,'Región 5'!$B$6:$N$1720,9,FALSE)</f>
        <v>1189.1845765933056</v>
      </c>
      <c r="W491" s="13">
        <v>0.19</v>
      </c>
      <c r="X491" s="28">
        <f t="shared" si="210"/>
        <v>226</v>
      </c>
      <c r="Y491" s="30">
        <f t="shared" si="203"/>
        <v>1415</v>
      </c>
      <c r="Z491" s="38">
        <f>VLOOKUP(C491,'Región 5'!$B$6:$N$1720,5,FALSE)</f>
        <v>1017.1001154657281</v>
      </c>
      <c r="AA491" s="13">
        <v>0.19</v>
      </c>
      <c r="AB491" s="28">
        <v>541.5</v>
      </c>
      <c r="AC491" s="30">
        <f t="shared" si="211"/>
        <v>1559</v>
      </c>
      <c r="AD491" s="54">
        <f t="shared" si="212"/>
        <v>1367.0247711513641</v>
      </c>
      <c r="AE491" s="54">
        <f t="shared" si="213"/>
        <v>1350.8149234312848</v>
      </c>
      <c r="AF491" s="54">
        <f t="shared" si="214"/>
        <v>1425.9312754852481</v>
      </c>
      <c r="AG491" s="54">
        <f t="shared" si="199"/>
        <v>1333.5091738443955</v>
      </c>
      <c r="AH491" s="55">
        <f t="shared" si="215"/>
        <v>221.98288787323915</v>
      </c>
      <c r="AI491" s="54">
        <f t="shared" si="200"/>
        <v>1017.1001154657281</v>
      </c>
      <c r="AJ491" s="60">
        <v>0.19</v>
      </c>
      <c r="AK491" s="55">
        <f t="shared" si="201"/>
        <v>193</v>
      </c>
      <c r="AL491" s="61">
        <f t="shared" si="202"/>
        <v>1210.1001154657281</v>
      </c>
      <c r="AM491" s="62" t="s">
        <v>4668</v>
      </c>
    </row>
    <row r="492" spans="2:39" s="6" customFormat="1" ht="57.6">
      <c r="B492" s="11" t="s">
        <v>452</v>
      </c>
      <c r="C492" s="11" t="s">
        <v>2162</v>
      </c>
      <c r="D492" s="18" t="s">
        <v>1193</v>
      </c>
      <c r="E492" s="19" t="s">
        <v>453</v>
      </c>
      <c r="F492" s="12">
        <f>VLOOKUP(C492,'Región 5'!$B$6:$N$1720,13,FALSE)</f>
        <v>17090.93775538688</v>
      </c>
      <c r="G492" s="13">
        <v>0.19</v>
      </c>
      <c r="H492" s="27">
        <f t="shared" si="197"/>
        <v>3247.2781735235071</v>
      </c>
      <c r="I492" s="14">
        <f t="shared" si="198"/>
        <v>20338</v>
      </c>
      <c r="J492" s="28">
        <f>VLOOKUP(C492,'Región 5'!$B$6:$N$1720,7,FALSE)</f>
        <v>19092.496775937532</v>
      </c>
      <c r="K492" s="29">
        <v>0.19</v>
      </c>
      <c r="L492" s="28">
        <f t="shared" si="204"/>
        <v>3628</v>
      </c>
      <c r="M492" s="30">
        <f t="shared" si="205"/>
        <v>22720</v>
      </c>
      <c r="N492" s="28">
        <f>VLOOKUP(C492,'Región 5'!$B$6:$N$1720,11,FALSE)</f>
        <v>17671.951300165118</v>
      </c>
      <c r="O492" s="29">
        <v>0.19</v>
      </c>
      <c r="P492" s="28">
        <f t="shared" si="206"/>
        <v>3358</v>
      </c>
      <c r="Q492" s="30">
        <f t="shared" si="207"/>
        <v>21030</v>
      </c>
      <c r="R492" s="38">
        <f>VLOOKUP(C492,'Región 5'!$B$6:$N$1720,10,FALSE)</f>
        <v>17074.551867775717</v>
      </c>
      <c r="S492" s="13">
        <v>0.19</v>
      </c>
      <c r="T492" s="28">
        <f t="shared" si="208"/>
        <v>3244</v>
      </c>
      <c r="U492" s="30">
        <f t="shared" si="209"/>
        <v>20319</v>
      </c>
      <c r="V492" s="12">
        <f>VLOOKUP(C492,'Región 5'!$B$6:$N$1720,9,FALSE)</f>
        <v>14314.539071519961</v>
      </c>
      <c r="W492" s="13">
        <v>0.19</v>
      </c>
      <c r="X492" s="28">
        <f t="shared" si="210"/>
        <v>2720</v>
      </c>
      <c r="Y492" s="30">
        <f t="shared" si="203"/>
        <v>17035</v>
      </c>
      <c r="Z492" s="38">
        <f>VLOOKUP(C492,'Región 5'!$B$6:$N$1720,5,FALSE)</f>
        <v>12376.241327984129</v>
      </c>
      <c r="AA492" s="13">
        <v>0.19</v>
      </c>
      <c r="AB492" s="28">
        <v>4246.5</v>
      </c>
      <c r="AC492" s="30">
        <f t="shared" si="211"/>
        <v>16623</v>
      </c>
      <c r="AD492" s="54">
        <f t="shared" si="212"/>
        <v>16270.119683128223</v>
      </c>
      <c r="AE492" s="54">
        <f t="shared" si="213"/>
        <v>16104.160714509777</v>
      </c>
      <c r="AF492" s="54">
        <f t="shared" si="214"/>
        <v>17082.744811581299</v>
      </c>
      <c r="AG492" s="54">
        <f t="shared" si="199"/>
        <v>15927.806980495156</v>
      </c>
      <c r="AH492" s="55">
        <f t="shared" si="215"/>
        <v>2459.2023892774555</v>
      </c>
      <c r="AI492" s="54">
        <f t="shared" si="200"/>
        <v>12376.241327984129</v>
      </c>
      <c r="AJ492" s="60">
        <v>0.19</v>
      </c>
      <c r="AK492" s="55">
        <f t="shared" si="201"/>
        <v>2351</v>
      </c>
      <c r="AL492" s="61">
        <f t="shared" si="202"/>
        <v>14727.241327984129</v>
      </c>
      <c r="AM492" s="62" t="s">
        <v>4668</v>
      </c>
    </row>
    <row r="493" spans="2:39" s="6" customFormat="1" ht="57.6">
      <c r="B493" s="11" t="s">
        <v>454</v>
      </c>
      <c r="C493" s="11" t="s">
        <v>2164</v>
      </c>
      <c r="D493" s="18" t="s">
        <v>1193</v>
      </c>
      <c r="E493" s="19" t="s">
        <v>455</v>
      </c>
      <c r="F493" s="12">
        <f>VLOOKUP(C493,'Región 5'!$B$6:$N$1720,13,FALSE)</f>
        <v>63049.761971553286</v>
      </c>
      <c r="G493" s="13">
        <v>0.19</v>
      </c>
      <c r="H493" s="27">
        <f t="shared" si="197"/>
        <v>11979.454774595124</v>
      </c>
      <c r="I493" s="14">
        <f t="shared" si="198"/>
        <v>75029</v>
      </c>
      <c r="J493" s="28">
        <f>VLOOKUP(C493,'Región 5'!$B$6:$N$1720,7,FALSE)</f>
        <v>61466.010443876869</v>
      </c>
      <c r="K493" s="29">
        <v>0.19</v>
      </c>
      <c r="L493" s="28">
        <f t="shared" si="204"/>
        <v>11679</v>
      </c>
      <c r="M493" s="30">
        <f t="shared" si="205"/>
        <v>73145</v>
      </c>
      <c r="N493" s="28">
        <f>VLOOKUP(C493,'Región 5'!$B$6:$N$1720,11,FALSE)</f>
        <v>56888.407100073469</v>
      </c>
      <c r="O493" s="29">
        <v>0.19</v>
      </c>
      <c r="P493" s="28">
        <f t="shared" si="206"/>
        <v>10809</v>
      </c>
      <c r="Q493" s="30">
        <f t="shared" si="207"/>
        <v>67697</v>
      </c>
      <c r="R493" s="38">
        <f>VLOOKUP(C493,'Región 5'!$B$6:$N$1720,10,FALSE)</f>
        <v>55332.335318799982</v>
      </c>
      <c r="S493" s="13">
        <v>0.19</v>
      </c>
      <c r="T493" s="28">
        <f t="shared" si="208"/>
        <v>10513</v>
      </c>
      <c r="U493" s="30">
        <f t="shared" si="209"/>
        <v>65845</v>
      </c>
      <c r="V493" s="12">
        <f>VLOOKUP(C493,'Región 5'!$B$6:$N$1720,9,FALSE)</f>
        <v>46711.170168585035</v>
      </c>
      <c r="W493" s="13">
        <v>0.19</v>
      </c>
      <c r="X493" s="28">
        <f t="shared" si="210"/>
        <v>8875</v>
      </c>
      <c r="Y493" s="30">
        <f t="shared" si="203"/>
        <v>55586</v>
      </c>
      <c r="Z493" s="38">
        <f>VLOOKUP(C493,'Región 5'!$B$6:$N$1720,5,FALSE)</f>
        <v>39840.555742389253</v>
      </c>
      <c r="AA493" s="13">
        <v>0.19</v>
      </c>
      <c r="AB493" s="28">
        <v>12511.5</v>
      </c>
      <c r="AC493" s="30">
        <f t="shared" si="211"/>
        <v>52352</v>
      </c>
      <c r="AD493" s="54">
        <f t="shared" si="212"/>
        <v>53881.373457546317</v>
      </c>
      <c r="AE493" s="54">
        <f t="shared" si="213"/>
        <v>53212.201978586942</v>
      </c>
      <c r="AF493" s="54">
        <f t="shared" si="214"/>
        <v>56110.371209436722</v>
      </c>
      <c r="AG493" s="54">
        <f t="shared" si="199"/>
        <v>52498.610852161495</v>
      </c>
      <c r="AH493" s="55">
        <f t="shared" si="215"/>
        <v>8958.6827728588378</v>
      </c>
      <c r="AI493" s="54">
        <f t="shared" si="200"/>
        <v>39840.555742389253</v>
      </c>
      <c r="AJ493" s="60">
        <v>0.19</v>
      </c>
      <c r="AK493" s="55">
        <f t="shared" si="201"/>
        <v>7570</v>
      </c>
      <c r="AL493" s="61">
        <f t="shared" si="202"/>
        <v>47410.555742389253</v>
      </c>
      <c r="AM493" s="62" t="s">
        <v>4668</v>
      </c>
    </row>
    <row r="494" spans="2:39" s="6" customFormat="1" ht="57.6">
      <c r="B494" s="11" t="s">
        <v>456</v>
      </c>
      <c r="C494" s="11" t="s">
        <v>2166</v>
      </c>
      <c r="D494" s="18" t="s">
        <v>1193</v>
      </c>
      <c r="E494" s="19" t="s">
        <v>457</v>
      </c>
      <c r="F494" s="12">
        <f>VLOOKUP(C494,'Región 5'!$B$6:$N$1720,13,FALSE)</f>
        <v>2226.1305479705602</v>
      </c>
      <c r="G494" s="13">
        <v>0.19</v>
      </c>
      <c r="H494" s="27">
        <f t="shared" si="197"/>
        <v>422.96480411440643</v>
      </c>
      <c r="I494" s="14">
        <f t="shared" si="198"/>
        <v>2649</v>
      </c>
      <c r="J494" s="28">
        <f>VLOOKUP(C494,'Región 5'!$B$6:$N$1720,7,FALSE)</f>
        <v>2500.3167151692801</v>
      </c>
      <c r="K494" s="29">
        <v>0.19</v>
      </c>
      <c r="L494" s="28">
        <f t="shared" si="204"/>
        <v>475</v>
      </c>
      <c r="M494" s="30">
        <f t="shared" si="205"/>
        <v>2975</v>
      </c>
      <c r="N494" s="28">
        <f>VLOOKUP(C494,'Región 5'!$B$6:$N$1720,11,FALSE)</f>
        <v>2309.6920465454077</v>
      </c>
      <c r="O494" s="29">
        <v>0.19</v>
      </c>
      <c r="P494" s="28">
        <f t="shared" si="206"/>
        <v>439</v>
      </c>
      <c r="Q494" s="30">
        <f t="shared" si="207"/>
        <v>2749</v>
      </c>
      <c r="R494" s="38">
        <f>VLOOKUP(C494,'Región 5'!$B$6:$N$1720,10,FALSE)</f>
        <v>2260.567024922304</v>
      </c>
      <c r="S494" s="13">
        <v>0.19</v>
      </c>
      <c r="T494" s="28">
        <f t="shared" si="208"/>
        <v>430</v>
      </c>
      <c r="U494" s="30">
        <f t="shared" si="209"/>
        <v>2691</v>
      </c>
      <c r="V494" s="12">
        <f>VLOOKUP(C494,'Región 5'!$B$6:$N$1720,9,FALSE)</f>
        <v>1900.5331687736648</v>
      </c>
      <c r="W494" s="13">
        <v>0.19</v>
      </c>
      <c r="X494" s="28">
        <f t="shared" si="210"/>
        <v>361</v>
      </c>
      <c r="Y494" s="30">
        <f t="shared" si="203"/>
        <v>2262</v>
      </c>
      <c r="Z494" s="38">
        <f>VLOOKUP(C494,'Región 5'!$B$6:$N$1720,5,FALSE)</f>
        <v>1622.9209801333761</v>
      </c>
      <c r="AA494" s="13">
        <v>0.19</v>
      </c>
      <c r="AB494" s="28">
        <v>484.5</v>
      </c>
      <c r="AC494" s="30">
        <f t="shared" si="211"/>
        <v>2107</v>
      </c>
      <c r="AD494" s="54">
        <f t="shared" si="212"/>
        <v>2136.6934139190989</v>
      </c>
      <c r="AE494" s="54">
        <f t="shared" si="213"/>
        <v>2115.5095560514096</v>
      </c>
      <c r="AF494" s="54">
        <f t="shared" si="214"/>
        <v>2243.3487864464323</v>
      </c>
      <c r="AG494" s="54">
        <f t="shared" si="199"/>
        <v>2092.9073603557958</v>
      </c>
      <c r="AH494" s="55">
        <f t="shared" si="215"/>
        <v>317.87666780001911</v>
      </c>
      <c r="AI494" s="54">
        <f t="shared" si="200"/>
        <v>1622.9209801333761</v>
      </c>
      <c r="AJ494" s="60">
        <v>0.19</v>
      </c>
      <c r="AK494" s="55">
        <f t="shared" si="201"/>
        <v>308</v>
      </c>
      <c r="AL494" s="61">
        <f t="shared" si="202"/>
        <v>1930.9209801333761</v>
      </c>
      <c r="AM494" s="62" t="s">
        <v>4668</v>
      </c>
    </row>
    <row r="495" spans="2:39" s="6" customFormat="1" ht="57.6">
      <c r="B495" s="11" t="s">
        <v>458</v>
      </c>
      <c r="C495" s="11" t="s">
        <v>2168</v>
      </c>
      <c r="D495" s="18" t="s">
        <v>1193</v>
      </c>
      <c r="E495" s="19" t="s">
        <v>459</v>
      </c>
      <c r="F495" s="12">
        <f>VLOOKUP(C495,'Región 5'!$B$6:$N$1720,13,FALSE)</f>
        <v>132025.33984047853</v>
      </c>
      <c r="G495" s="13">
        <v>0.19</v>
      </c>
      <c r="H495" s="27">
        <f t="shared" si="197"/>
        <v>25084.81456969092</v>
      </c>
      <c r="I495" s="14">
        <f t="shared" si="198"/>
        <v>157110</v>
      </c>
      <c r="J495" s="28">
        <f>VLOOKUP(C495,'Región 5'!$B$6:$N$1720,7,FALSE)</f>
        <v>130769.82832439142</v>
      </c>
      <c r="K495" s="29">
        <v>0.19</v>
      </c>
      <c r="L495" s="28">
        <f t="shared" si="204"/>
        <v>24846</v>
      </c>
      <c r="M495" s="30">
        <f t="shared" si="205"/>
        <v>155616</v>
      </c>
      <c r="N495" s="28">
        <f>VLOOKUP(C495,'Región 5'!$B$6:$N$1720,11,FALSE)</f>
        <v>121028.38549834547</v>
      </c>
      <c r="O495" s="29">
        <v>0.19</v>
      </c>
      <c r="P495" s="28">
        <f t="shared" si="206"/>
        <v>22995</v>
      </c>
      <c r="Q495" s="30">
        <f t="shared" si="207"/>
        <v>144023</v>
      </c>
      <c r="R495" s="38">
        <f>VLOOKUP(C495,'Región 5'!$B$6:$N$1720,10,FALSE)</f>
        <v>117639.37918934853</v>
      </c>
      <c r="S495" s="13">
        <v>0.19</v>
      </c>
      <c r="T495" s="28">
        <f t="shared" si="208"/>
        <v>22351</v>
      </c>
      <c r="U495" s="30">
        <f t="shared" si="209"/>
        <v>139990</v>
      </c>
      <c r="V495" s="12">
        <f>VLOOKUP(C495,'Región 5'!$B$6:$N$1720,9,FALSE)</f>
        <v>99379.073989014723</v>
      </c>
      <c r="W495" s="13">
        <v>0.19</v>
      </c>
      <c r="X495" s="28">
        <f t="shared" si="210"/>
        <v>18882</v>
      </c>
      <c r="Y495" s="30">
        <f t="shared" si="203"/>
        <v>118261</v>
      </c>
      <c r="Z495" s="38">
        <f>VLOOKUP(C495,'Región 5'!$B$6:$N$1720,5,FALSE)</f>
        <v>84758.778171615733</v>
      </c>
      <c r="AA495" s="13">
        <v>0.19</v>
      </c>
      <c r="AB495" s="28">
        <v>21346.5</v>
      </c>
      <c r="AC495" s="30">
        <f t="shared" si="211"/>
        <v>106105</v>
      </c>
      <c r="AD495" s="54">
        <f t="shared" si="212"/>
        <v>114266.79750219907</v>
      </c>
      <c r="AE495" s="54">
        <f t="shared" si="213"/>
        <v>112896.56826222678</v>
      </c>
      <c r="AF495" s="54">
        <f t="shared" si="214"/>
        <v>119333.882343847</v>
      </c>
      <c r="AG495" s="54">
        <f t="shared" si="199"/>
        <v>111430.80323831527</v>
      </c>
      <c r="AH495" s="55">
        <f t="shared" si="215"/>
        <v>18639.617742775372</v>
      </c>
      <c r="AI495" s="54">
        <f t="shared" si="200"/>
        <v>84758.778171615733</v>
      </c>
      <c r="AJ495" s="60">
        <v>0.19</v>
      </c>
      <c r="AK495" s="55">
        <f t="shared" si="201"/>
        <v>16104</v>
      </c>
      <c r="AL495" s="61">
        <f t="shared" si="202"/>
        <v>100862.77817161573</v>
      </c>
      <c r="AM495" s="62" t="s">
        <v>4668</v>
      </c>
    </row>
    <row r="496" spans="2:39" s="6" customFormat="1" ht="57.6">
      <c r="B496" s="11" t="s">
        <v>460</v>
      </c>
      <c r="C496" s="11" t="s">
        <v>2170</v>
      </c>
      <c r="D496" s="18" t="s">
        <v>1193</v>
      </c>
      <c r="E496" s="19" t="s">
        <v>461</v>
      </c>
      <c r="F496" s="12">
        <f>VLOOKUP(C496,'Región 5'!$B$6:$N$1720,13,FALSE)</f>
        <v>10197.114122961921</v>
      </c>
      <c r="G496" s="13">
        <v>0.19</v>
      </c>
      <c r="H496" s="27">
        <f t="shared" si="197"/>
        <v>1937.4516833627649</v>
      </c>
      <c r="I496" s="14">
        <f t="shared" si="198"/>
        <v>12135</v>
      </c>
      <c r="J496" s="28">
        <f>VLOOKUP(C496,'Región 5'!$B$6:$N$1720,7,FALSE)</f>
        <v>11283.413604434943</v>
      </c>
      <c r="K496" s="29">
        <v>0.19</v>
      </c>
      <c r="L496" s="28">
        <f t="shared" si="204"/>
        <v>2144</v>
      </c>
      <c r="M496" s="30">
        <f t="shared" si="205"/>
        <v>13427</v>
      </c>
      <c r="N496" s="28">
        <f>VLOOKUP(C496,'Región 5'!$B$6:$N$1720,11,FALSE)</f>
        <v>10445.187321855999</v>
      </c>
      <c r="O496" s="29">
        <v>0.19</v>
      </c>
      <c r="P496" s="28">
        <f t="shared" si="206"/>
        <v>1985</v>
      </c>
      <c r="Q496" s="30">
        <f t="shared" si="207"/>
        <v>12430</v>
      </c>
      <c r="R496" s="38">
        <f>VLOOKUP(C496,'Región 5'!$B$6:$N$1720,10,FALSE)</f>
        <v>11762.880343718516</v>
      </c>
      <c r="S496" s="13">
        <v>0.19</v>
      </c>
      <c r="T496" s="28">
        <f t="shared" si="208"/>
        <v>2235</v>
      </c>
      <c r="U496" s="30">
        <f t="shared" si="209"/>
        <v>13998</v>
      </c>
      <c r="V496" s="12">
        <f>VLOOKUP(C496,'Región 5'!$B$6:$N$1720,9,FALSE)</f>
        <v>8574.020797237732</v>
      </c>
      <c r="W496" s="13">
        <v>0.19</v>
      </c>
      <c r="X496" s="28">
        <f t="shared" si="210"/>
        <v>1629</v>
      </c>
      <c r="Y496" s="30">
        <f t="shared" si="203"/>
        <v>10203</v>
      </c>
      <c r="Z496" s="38">
        <f>VLOOKUP(C496,'Región 5'!$B$6:$N$1720,5,FALSE)</f>
        <v>7314.2424221296642</v>
      </c>
      <c r="AA496" s="13">
        <v>0.19</v>
      </c>
      <c r="AB496" s="28">
        <v>1368</v>
      </c>
      <c r="AC496" s="30">
        <f t="shared" si="211"/>
        <v>8682</v>
      </c>
      <c r="AD496" s="54">
        <f t="shared" si="212"/>
        <v>9929.4764353897972</v>
      </c>
      <c r="AE496" s="54">
        <f t="shared" si="213"/>
        <v>9801.2980770450249</v>
      </c>
      <c r="AF496" s="54">
        <f t="shared" si="214"/>
        <v>10321.15072240896</v>
      </c>
      <c r="AG496" s="54">
        <f t="shared" si="199"/>
        <v>9665.0319009156447</v>
      </c>
      <c r="AH496" s="55">
        <f t="shared" si="215"/>
        <v>1685.7527891204368</v>
      </c>
      <c r="AI496" s="54">
        <f t="shared" si="200"/>
        <v>7314.2424221296642</v>
      </c>
      <c r="AJ496" s="60">
        <v>0.19</v>
      </c>
      <c r="AK496" s="55">
        <f t="shared" si="201"/>
        <v>1390</v>
      </c>
      <c r="AL496" s="61">
        <f t="shared" si="202"/>
        <v>8704.2424221296642</v>
      </c>
      <c r="AM496" s="62" t="s">
        <v>4668</v>
      </c>
    </row>
    <row r="497" spans="2:39" s="6" customFormat="1" ht="57.6">
      <c r="B497" s="11" t="s">
        <v>462</v>
      </c>
      <c r="C497" s="11" t="s">
        <v>2172</v>
      </c>
      <c r="D497" s="18" t="s">
        <v>1193</v>
      </c>
      <c r="E497" s="19" t="s">
        <v>463</v>
      </c>
      <c r="F497" s="12">
        <f>VLOOKUP(C497,'Región 5'!$B$6:$N$1720,13,FALSE)</f>
        <v>569013.33019384276</v>
      </c>
      <c r="G497" s="13">
        <v>0.19</v>
      </c>
      <c r="H497" s="27">
        <f t="shared" si="197"/>
        <v>108112.53273683012</v>
      </c>
      <c r="I497" s="14">
        <f t="shared" si="198"/>
        <v>677126</v>
      </c>
      <c r="J497" s="28">
        <f>VLOOKUP(C497,'Región 5'!$B$6:$N$1720,7,FALSE)</f>
        <v>183110.66199421184</v>
      </c>
      <c r="K497" s="29">
        <v>0.19</v>
      </c>
      <c r="L497" s="28">
        <f t="shared" si="204"/>
        <v>34791</v>
      </c>
      <c r="M497" s="30">
        <f t="shared" si="205"/>
        <v>217902</v>
      </c>
      <c r="N497" s="28">
        <f>VLOOKUP(C497,'Región 5'!$B$6:$N$1720,11,FALSE)</f>
        <v>850310.05866191606</v>
      </c>
      <c r="O497" s="29">
        <v>0.19</v>
      </c>
      <c r="P497" s="28">
        <f t="shared" si="206"/>
        <v>161559</v>
      </c>
      <c r="Q497" s="30">
        <f t="shared" si="207"/>
        <v>1011869</v>
      </c>
      <c r="R497" s="38">
        <f>VLOOKUP(C497,'Región 5'!$B$6:$N$1720,10,FALSE)</f>
        <v>455638.65570558718</v>
      </c>
      <c r="S497" s="13">
        <v>0.19</v>
      </c>
      <c r="T497" s="28">
        <f t="shared" si="208"/>
        <v>86571</v>
      </c>
      <c r="U497" s="30">
        <f t="shared" si="209"/>
        <v>542210</v>
      </c>
      <c r="V497" s="12">
        <f>VLOOKUP(C497,'Región 5'!$B$6:$N$1720,9,FALSE)</f>
        <v>645384.88407569099</v>
      </c>
      <c r="W497" s="13">
        <v>0.19</v>
      </c>
      <c r="X497" s="28">
        <f t="shared" si="210"/>
        <v>122623</v>
      </c>
      <c r="Y497" s="30">
        <f t="shared" si="203"/>
        <v>768008</v>
      </c>
      <c r="Z497" s="38">
        <f>VLOOKUP(C497,'Región 5'!$B$6:$N$1720,5,FALSE)</f>
        <v>1075672.8090214508</v>
      </c>
      <c r="AA497" s="13">
        <v>0.19</v>
      </c>
      <c r="AB497" s="28">
        <v>171000</v>
      </c>
      <c r="AC497" s="30">
        <f t="shared" si="211"/>
        <v>1246673</v>
      </c>
      <c r="AD497" s="54">
        <f t="shared" si="212"/>
        <v>629855.06660878321</v>
      </c>
      <c r="AE497" s="54">
        <f t="shared" si="213"/>
        <v>551131.82325813035</v>
      </c>
      <c r="AF497" s="54">
        <f t="shared" si="214"/>
        <v>607199.10713476688</v>
      </c>
      <c r="AG497" s="54">
        <f t="shared" si="199"/>
        <v>459119.8381759444</v>
      </c>
      <c r="AH497" s="55">
        <f t="shared" si="215"/>
        <v>310234.96771770722</v>
      </c>
      <c r="AI497" s="54">
        <f t="shared" si="200"/>
        <v>183110.66199421184</v>
      </c>
      <c r="AJ497" s="60">
        <v>0.19</v>
      </c>
      <c r="AK497" s="55">
        <f t="shared" si="201"/>
        <v>34791</v>
      </c>
      <c r="AL497" s="61">
        <f t="shared" si="202"/>
        <v>217901.66199421184</v>
      </c>
      <c r="AM497" s="62" t="s">
        <v>4668</v>
      </c>
    </row>
    <row r="498" spans="2:39" s="6" customFormat="1" ht="57.6">
      <c r="B498" s="11" t="s">
        <v>464</v>
      </c>
      <c r="C498" s="11" t="s">
        <v>2174</v>
      </c>
      <c r="D498" s="18" t="s">
        <v>1193</v>
      </c>
      <c r="E498" s="19" t="s">
        <v>465</v>
      </c>
      <c r="F498" s="12">
        <f>VLOOKUP(C498,'Región 5'!$B$6:$N$1720,13,FALSE)</f>
        <v>281730.46487161354</v>
      </c>
      <c r="G498" s="13">
        <v>0.19</v>
      </c>
      <c r="H498" s="27">
        <f t="shared" si="197"/>
        <v>53528.788325606576</v>
      </c>
      <c r="I498" s="14">
        <f t="shared" si="198"/>
        <v>335259</v>
      </c>
      <c r="J498" s="28">
        <f>VLOOKUP(C498,'Región 5'!$B$6:$N$1720,7,FALSE)</f>
        <v>903824.67025703017</v>
      </c>
      <c r="K498" s="29">
        <v>0.19</v>
      </c>
      <c r="L498" s="28">
        <f t="shared" si="204"/>
        <v>171727</v>
      </c>
      <c r="M498" s="30">
        <f t="shared" si="205"/>
        <v>1075552</v>
      </c>
      <c r="N498" s="28">
        <f>VLOOKUP(C498,'Región 5'!$B$6:$N$1720,11,FALSE)</f>
        <v>1179539.7517499868</v>
      </c>
      <c r="O498" s="29">
        <v>0.19</v>
      </c>
      <c r="P498" s="28">
        <f t="shared" si="206"/>
        <v>224113</v>
      </c>
      <c r="Q498" s="30">
        <f t="shared" si="207"/>
        <v>1403653</v>
      </c>
      <c r="R498" s="38">
        <f>VLOOKUP(C498,'Región 5'!$B$6:$N$1720,10,FALSE)</f>
        <v>616918.87619712006</v>
      </c>
      <c r="S498" s="13">
        <v>0.19</v>
      </c>
      <c r="T498" s="28">
        <f t="shared" si="208"/>
        <v>117215</v>
      </c>
      <c r="U498" s="30">
        <f t="shared" si="209"/>
        <v>734134</v>
      </c>
      <c r="V498" s="12">
        <f>VLOOKUP(C498,'Región 5'!$B$6:$N$1720,9,FALSE)</f>
        <v>201243.54374310942</v>
      </c>
      <c r="W498" s="13">
        <v>0.19</v>
      </c>
      <c r="X498" s="28">
        <f t="shared" si="210"/>
        <v>38236</v>
      </c>
      <c r="Y498" s="30">
        <f t="shared" si="203"/>
        <v>239480</v>
      </c>
      <c r="Z498" s="38">
        <f>VLOOKUP(C498,'Región 5'!$B$6:$N$1720,5,FALSE)</f>
        <v>845171.02649956301</v>
      </c>
      <c r="AA498" s="13">
        <v>0.19</v>
      </c>
      <c r="AB498" s="28">
        <v>66376.5</v>
      </c>
      <c r="AC498" s="30">
        <f t="shared" si="211"/>
        <v>911548</v>
      </c>
      <c r="AD498" s="54">
        <f t="shared" si="212"/>
        <v>671404.72221973713</v>
      </c>
      <c r="AE498" s="54">
        <f t="shared" si="213"/>
        <v>562023.14398706297</v>
      </c>
      <c r="AF498" s="54">
        <f t="shared" si="214"/>
        <v>731044.95134834154</v>
      </c>
      <c r="AG498" s="54">
        <f t="shared" si="199"/>
        <v>451911.218776269</v>
      </c>
      <c r="AH498" s="55">
        <f t="shared" si="215"/>
        <v>379020.11476637452</v>
      </c>
      <c r="AI498" s="54">
        <f t="shared" si="200"/>
        <v>201243.54374310942</v>
      </c>
      <c r="AJ498" s="60">
        <v>0.19</v>
      </c>
      <c r="AK498" s="55">
        <f t="shared" si="201"/>
        <v>38236</v>
      </c>
      <c r="AL498" s="61">
        <f t="shared" si="202"/>
        <v>239479.54374310942</v>
      </c>
      <c r="AM498" s="62" t="s">
        <v>4668</v>
      </c>
    </row>
    <row r="499" spans="2:39" s="6" customFormat="1" ht="57.6">
      <c r="B499" s="11" t="s">
        <v>466</v>
      </c>
      <c r="C499" s="11" t="s">
        <v>2176</v>
      </c>
      <c r="D499" s="18" t="s">
        <v>1193</v>
      </c>
      <c r="E499" s="19" t="s">
        <v>467</v>
      </c>
      <c r="F499" s="12">
        <f>VLOOKUP(C499,'Región 5'!$B$6:$N$1720,13,FALSE)</f>
        <v>30734.96369456128</v>
      </c>
      <c r="G499" s="13">
        <v>0.19</v>
      </c>
      <c r="H499" s="27">
        <f t="shared" si="197"/>
        <v>5839.6431019666434</v>
      </c>
      <c r="I499" s="14">
        <f t="shared" si="198"/>
        <v>36575</v>
      </c>
      <c r="J499" s="28">
        <f>VLOOKUP(C499,'Región 5'!$B$6:$N$1720,7,FALSE)</f>
        <v>4866.151643569664</v>
      </c>
      <c r="K499" s="29">
        <v>0.19</v>
      </c>
      <c r="L499" s="28">
        <f t="shared" si="204"/>
        <v>925</v>
      </c>
      <c r="M499" s="30">
        <f t="shared" si="205"/>
        <v>5791</v>
      </c>
      <c r="N499" s="28">
        <f>VLOOKUP(C499,'Región 5'!$B$6:$N$1720,11,FALSE)</f>
        <v>16244.877582316545</v>
      </c>
      <c r="O499" s="29">
        <v>0.19</v>
      </c>
      <c r="P499" s="28">
        <f t="shared" si="206"/>
        <v>3087</v>
      </c>
      <c r="Q499" s="30">
        <f t="shared" si="207"/>
        <v>19332</v>
      </c>
      <c r="R499" s="38">
        <f>VLOOKUP(C499,'Región 5'!$B$6:$N$1720,10,FALSE)</f>
        <v>8284.3391946470401</v>
      </c>
      <c r="S499" s="13">
        <v>0.19</v>
      </c>
      <c r="T499" s="28">
        <f t="shared" si="208"/>
        <v>1574</v>
      </c>
      <c r="U499" s="30">
        <f t="shared" si="209"/>
        <v>9858</v>
      </c>
      <c r="V499" s="12">
        <f>VLOOKUP(C499,'Región 5'!$B$6:$N$1720,9,FALSE)</f>
        <v>48365.578165900151</v>
      </c>
      <c r="W499" s="13">
        <v>0.19</v>
      </c>
      <c r="X499" s="28">
        <f t="shared" si="210"/>
        <v>9189</v>
      </c>
      <c r="Y499" s="30">
        <f t="shared" si="203"/>
        <v>57555</v>
      </c>
      <c r="Z499" s="38">
        <f>VLOOKUP(C499,'Región 5'!$B$6:$N$1720,5,FALSE)</f>
        <v>9223.1004051988475</v>
      </c>
      <c r="AA499" s="13">
        <v>0.19</v>
      </c>
      <c r="AB499" s="28">
        <v>912</v>
      </c>
      <c r="AC499" s="30">
        <f t="shared" si="211"/>
        <v>10135</v>
      </c>
      <c r="AD499" s="54">
        <f t="shared" si="212"/>
        <v>19619.835114365589</v>
      </c>
      <c r="AE499" s="54">
        <f t="shared" si="213"/>
        <v>14416.759815073547</v>
      </c>
      <c r="AF499" s="54">
        <f t="shared" si="214"/>
        <v>12733.988993757695</v>
      </c>
      <c r="AG499" s="54">
        <f t="shared" si="199"/>
        <v>10920.920038918612</v>
      </c>
      <c r="AH499" s="55">
        <f t="shared" si="215"/>
        <v>16825.640561936714</v>
      </c>
      <c r="AI499" s="54">
        <f t="shared" si="200"/>
        <v>4866.151643569664</v>
      </c>
      <c r="AJ499" s="60">
        <v>0.19</v>
      </c>
      <c r="AK499" s="55">
        <f t="shared" si="201"/>
        <v>925</v>
      </c>
      <c r="AL499" s="61">
        <f t="shared" si="202"/>
        <v>5791.151643569664</v>
      </c>
      <c r="AM499" s="62" t="s">
        <v>4668</v>
      </c>
    </row>
    <row r="500" spans="2:39" s="6" customFormat="1" ht="57.6">
      <c r="B500" s="11" t="s">
        <v>468</v>
      </c>
      <c r="C500" s="11" t="s">
        <v>2178</v>
      </c>
      <c r="D500" s="18" t="s">
        <v>1193</v>
      </c>
      <c r="E500" s="19" t="s">
        <v>469</v>
      </c>
      <c r="F500" s="12">
        <f>VLOOKUP(C500,'Región 5'!$B$6:$N$1720,13,FALSE)</f>
        <v>11346.084728366081</v>
      </c>
      <c r="G500" s="13">
        <v>0.19</v>
      </c>
      <c r="H500" s="27">
        <f t="shared" si="197"/>
        <v>2155.7560983895555</v>
      </c>
      <c r="I500" s="14">
        <f t="shared" si="198"/>
        <v>13502</v>
      </c>
      <c r="J500" s="28">
        <f>VLOOKUP(C500,'Región 5'!$B$6:$N$1720,7,FALSE)</f>
        <v>1894.495850501632</v>
      </c>
      <c r="K500" s="29">
        <v>0.19</v>
      </c>
      <c r="L500" s="28">
        <f t="shared" si="204"/>
        <v>360</v>
      </c>
      <c r="M500" s="30">
        <f t="shared" si="205"/>
        <v>2254</v>
      </c>
      <c r="N500" s="28">
        <f>VLOOKUP(C500,'Región 5'!$B$6:$N$1720,11,FALSE)</f>
        <v>4323.0019028331526</v>
      </c>
      <c r="O500" s="29">
        <v>0.19</v>
      </c>
      <c r="P500" s="28">
        <f t="shared" si="206"/>
        <v>821</v>
      </c>
      <c r="Q500" s="30">
        <f t="shared" si="207"/>
        <v>5144</v>
      </c>
      <c r="R500" s="38">
        <f>VLOOKUP(C500,'Región 5'!$B$6:$N$1720,10,FALSE)</f>
        <v>2732.0693088729604</v>
      </c>
      <c r="S500" s="13">
        <v>0.19</v>
      </c>
      <c r="T500" s="28">
        <f t="shared" si="208"/>
        <v>519</v>
      </c>
      <c r="U500" s="30">
        <f t="shared" si="209"/>
        <v>3251</v>
      </c>
      <c r="V500" s="12">
        <f>VLOOKUP(C500,'Región 5'!$B$6:$N$1720,9,FALSE)</f>
        <v>14234.179022859264</v>
      </c>
      <c r="W500" s="13">
        <v>0.19</v>
      </c>
      <c r="X500" s="28">
        <f t="shared" si="210"/>
        <v>2704</v>
      </c>
      <c r="Y500" s="30">
        <f t="shared" si="203"/>
        <v>16938</v>
      </c>
      <c r="Z500" s="38">
        <f>VLOOKUP(C500,'Región 5'!$B$6:$N$1720,5,FALSE)</f>
        <v>2307.080749714944</v>
      </c>
      <c r="AA500" s="13">
        <v>0.19</v>
      </c>
      <c r="AB500" s="28">
        <v>3420</v>
      </c>
      <c r="AC500" s="30">
        <f t="shared" si="211"/>
        <v>5727</v>
      </c>
      <c r="AD500" s="54">
        <f t="shared" si="212"/>
        <v>6139.4852605246733</v>
      </c>
      <c r="AE500" s="54">
        <f t="shared" si="213"/>
        <v>4503.0006175868893</v>
      </c>
      <c r="AF500" s="54">
        <f t="shared" si="214"/>
        <v>3527.5356058530565</v>
      </c>
      <c r="AG500" s="54">
        <f t="shared" si="199"/>
        <v>3494.4134714884317</v>
      </c>
      <c r="AH500" s="55">
        <f t="shared" si="215"/>
        <v>5296.2269552300759</v>
      </c>
      <c r="AI500" s="54">
        <f t="shared" si="200"/>
        <v>1894.495850501632</v>
      </c>
      <c r="AJ500" s="60">
        <v>0.19</v>
      </c>
      <c r="AK500" s="55">
        <f t="shared" si="201"/>
        <v>360</v>
      </c>
      <c r="AL500" s="61">
        <f t="shared" si="202"/>
        <v>2254.495850501632</v>
      </c>
      <c r="AM500" s="62" t="s">
        <v>4668</v>
      </c>
    </row>
    <row r="501" spans="2:39" s="6" customFormat="1" ht="57.6">
      <c r="B501" s="11" t="s">
        <v>470</v>
      </c>
      <c r="C501" s="11" t="s">
        <v>2180</v>
      </c>
      <c r="D501" s="18" t="s">
        <v>1193</v>
      </c>
      <c r="E501" s="19" t="s">
        <v>471</v>
      </c>
      <c r="F501" s="12">
        <f>VLOOKUP(C501,'Región 5'!$B$6:$N$1720,13,FALSE)</f>
        <v>14218.51124187648</v>
      </c>
      <c r="G501" s="13">
        <v>0.19</v>
      </c>
      <c r="H501" s="27">
        <f t="shared" si="197"/>
        <v>2701.5171359565311</v>
      </c>
      <c r="I501" s="14">
        <f t="shared" si="198"/>
        <v>16920</v>
      </c>
      <c r="J501" s="28">
        <f>VLOOKUP(C501,'Región 5'!$B$6:$N$1720,7,FALSE)</f>
        <v>4278.609856715264</v>
      </c>
      <c r="K501" s="29">
        <v>0.19</v>
      </c>
      <c r="L501" s="28">
        <f t="shared" si="204"/>
        <v>813</v>
      </c>
      <c r="M501" s="30">
        <f t="shared" si="205"/>
        <v>5092</v>
      </c>
      <c r="N501" s="28">
        <f>VLOOKUP(C501,'Región 5'!$B$6:$N$1720,11,FALSE)</f>
        <v>6171.8000588016639</v>
      </c>
      <c r="O501" s="29">
        <v>0.19</v>
      </c>
      <c r="P501" s="28">
        <f t="shared" si="206"/>
        <v>1173</v>
      </c>
      <c r="Q501" s="30">
        <f t="shared" si="207"/>
        <v>7345</v>
      </c>
      <c r="R501" s="38">
        <f>VLOOKUP(C501,'Región 5'!$B$6:$N$1720,10,FALSE)</f>
        <v>3313.735677858816</v>
      </c>
      <c r="S501" s="13">
        <v>0.19</v>
      </c>
      <c r="T501" s="28">
        <f t="shared" si="208"/>
        <v>630</v>
      </c>
      <c r="U501" s="30">
        <f t="shared" si="209"/>
        <v>3944</v>
      </c>
      <c r="V501" s="12">
        <f>VLOOKUP(C501,'Región 5'!$B$6:$N$1720,9,FALSE)</f>
        <v>17837.768648899582</v>
      </c>
      <c r="W501" s="13">
        <v>0.19</v>
      </c>
      <c r="X501" s="28">
        <f t="shared" si="210"/>
        <v>3389</v>
      </c>
      <c r="Y501" s="30">
        <f t="shared" si="203"/>
        <v>21227</v>
      </c>
      <c r="Z501" s="38">
        <f>VLOOKUP(C501,'Región 5'!$B$6:$N$1720,5,FALSE)</f>
        <v>3843.8289344430077</v>
      </c>
      <c r="AA501" s="13">
        <v>0.19</v>
      </c>
      <c r="AB501" s="28">
        <v>4845</v>
      </c>
      <c r="AC501" s="30">
        <f t="shared" si="211"/>
        <v>8689</v>
      </c>
      <c r="AD501" s="54">
        <f t="shared" si="212"/>
        <v>8277.3757364324701</v>
      </c>
      <c r="AE501" s="54">
        <f t="shared" si="213"/>
        <v>6634.8613321028242</v>
      </c>
      <c r="AF501" s="54">
        <f t="shared" si="214"/>
        <v>5225.2049577584639</v>
      </c>
      <c r="AG501" s="54">
        <f t="shared" si="199"/>
        <v>5534.6917652132806</v>
      </c>
      <c r="AH501" s="55">
        <f t="shared" si="215"/>
        <v>6187.3393491278275</v>
      </c>
      <c r="AI501" s="54">
        <f t="shared" si="200"/>
        <v>3313.735677858816</v>
      </c>
      <c r="AJ501" s="60">
        <v>0.19</v>
      </c>
      <c r="AK501" s="55">
        <f t="shared" si="201"/>
        <v>630</v>
      </c>
      <c r="AL501" s="61">
        <f t="shared" si="202"/>
        <v>3943.735677858816</v>
      </c>
      <c r="AM501" s="62" t="s">
        <v>4668</v>
      </c>
    </row>
    <row r="502" spans="2:39" s="6" customFormat="1" ht="57.6">
      <c r="B502" s="11" t="s">
        <v>472</v>
      </c>
      <c r="C502" s="11" t="s">
        <v>2182</v>
      </c>
      <c r="D502" s="18" t="s">
        <v>1193</v>
      </c>
      <c r="E502" s="19" t="s">
        <v>473</v>
      </c>
      <c r="F502" s="12">
        <f>VLOOKUP(C502,'Región 5'!$B$6:$N$1720,13,FALSE)</f>
        <v>141873.45414204893</v>
      </c>
      <c r="G502" s="13">
        <v>0.19</v>
      </c>
      <c r="H502" s="27">
        <f t="shared" ref="H502:H565" si="216">F502*G502</f>
        <v>26955.956286989298</v>
      </c>
      <c r="I502" s="14">
        <f t="shared" ref="I502:I565" si="217">ROUND(F502+H502,)</f>
        <v>168829</v>
      </c>
      <c r="J502" s="28">
        <f>VLOOKUP(C502,'Región 5'!$B$6:$N$1720,7,FALSE)</f>
        <v>81280.530793437691</v>
      </c>
      <c r="K502" s="29">
        <v>0.19</v>
      </c>
      <c r="L502" s="28">
        <f t="shared" si="204"/>
        <v>15443</v>
      </c>
      <c r="M502" s="30">
        <f t="shared" si="205"/>
        <v>96724</v>
      </c>
      <c r="N502" s="28">
        <f>VLOOKUP(C502,'Región 5'!$B$6:$N$1720,11,FALSE)</f>
        <v>178043.44049469646</v>
      </c>
      <c r="O502" s="29">
        <v>0.19</v>
      </c>
      <c r="P502" s="28">
        <f t="shared" si="206"/>
        <v>33828</v>
      </c>
      <c r="Q502" s="30">
        <f t="shared" si="207"/>
        <v>211871</v>
      </c>
      <c r="R502" s="38">
        <f>VLOOKUP(C502,'Región 5'!$B$6:$N$1720,10,FALSE)</f>
        <v>103818.63373717248</v>
      </c>
      <c r="S502" s="13">
        <v>0.19</v>
      </c>
      <c r="T502" s="28">
        <f t="shared" si="208"/>
        <v>19726</v>
      </c>
      <c r="U502" s="30">
        <f t="shared" si="209"/>
        <v>123545</v>
      </c>
      <c r="V502" s="12">
        <f>VLOOKUP(C502,'Región 5'!$B$6:$N$1720,9,FALSE)</f>
        <v>222864.00042246358</v>
      </c>
      <c r="W502" s="13">
        <v>0.19</v>
      </c>
      <c r="X502" s="28">
        <f t="shared" si="210"/>
        <v>42344</v>
      </c>
      <c r="Y502" s="30">
        <f t="shared" si="203"/>
        <v>265208</v>
      </c>
      <c r="Z502" s="38">
        <f>VLOOKUP(C502,'Región 5'!$B$6:$N$1720,5,FALSE)</f>
        <v>765264.03783894947</v>
      </c>
      <c r="AA502" s="13">
        <v>0.19</v>
      </c>
      <c r="AB502" s="28">
        <v>7980</v>
      </c>
      <c r="AC502" s="30">
        <f t="shared" si="211"/>
        <v>773244</v>
      </c>
      <c r="AD502" s="54">
        <f t="shared" si="212"/>
        <v>248857.34957146144</v>
      </c>
      <c r="AE502" s="54">
        <f t="shared" si="213"/>
        <v>182007.81301194252</v>
      </c>
      <c r="AF502" s="54">
        <f t="shared" si="214"/>
        <v>159958.4473183727</v>
      </c>
      <c r="AG502" s="54">
        <f t="shared" si="199"/>
        <v>148536.27453323445</v>
      </c>
      <c r="AH502" s="55">
        <f t="shared" si="215"/>
        <v>258042.59523186571</v>
      </c>
      <c r="AI502" s="54">
        <f t="shared" si="200"/>
        <v>81280.530793437691</v>
      </c>
      <c r="AJ502" s="60">
        <v>0.19</v>
      </c>
      <c r="AK502" s="55">
        <f t="shared" si="201"/>
        <v>15443</v>
      </c>
      <c r="AL502" s="61">
        <f t="shared" si="202"/>
        <v>96723.530793437691</v>
      </c>
      <c r="AM502" s="62" t="s">
        <v>4668</v>
      </c>
    </row>
    <row r="503" spans="2:39" s="6" customFormat="1" ht="57.6">
      <c r="B503" s="11" t="s">
        <v>474</v>
      </c>
      <c r="C503" s="11" t="s">
        <v>2200</v>
      </c>
      <c r="D503" s="18" t="s">
        <v>1193</v>
      </c>
      <c r="E503" s="19" t="s">
        <v>475</v>
      </c>
      <c r="F503" s="12">
        <f>VLOOKUP(C503,'Región 5'!$B$6:$N$1720,13,FALSE)</f>
        <v>2728.8051878348801</v>
      </c>
      <c r="G503" s="13">
        <v>0.19</v>
      </c>
      <c r="H503" s="27">
        <f t="shared" si="216"/>
        <v>518.4729856886272</v>
      </c>
      <c r="I503" s="14">
        <f t="shared" si="217"/>
        <v>3247</v>
      </c>
      <c r="J503" s="28">
        <f>VLOOKUP(C503,'Región 5'!$B$6:$N$1720,7,FALSE)</f>
        <v>2965.1275509918719</v>
      </c>
      <c r="K503" s="29">
        <v>0.19</v>
      </c>
      <c r="L503" s="28">
        <f t="shared" si="204"/>
        <v>563</v>
      </c>
      <c r="M503" s="30">
        <f t="shared" si="205"/>
        <v>3528</v>
      </c>
      <c r="N503" s="28">
        <f>VLOOKUP(C503,'Región 5'!$B$6:$N$1720,11,FALSE)</f>
        <v>2744.472968817664</v>
      </c>
      <c r="O503" s="29">
        <v>0.19</v>
      </c>
      <c r="P503" s="28">
        <f t="shared" si="206"/>
        <v>521</v>
      </c>
      <c r="Q503" s="30">
        <f t="shared" si="207"/>
        <v>3265</v>
      </c>
      <c r="R503" s="38">
        <f>VLOOKUP(C503,'Región 5'!$B$6:$N$1720,10,FALSE)</f>
        <v>2659.8016690898689</v>
      </c>
      <c r="S503" s="13">
        <v>0.19</v>
      </c>
      <c r="T503" s="28">
        <f t="shared" si="208"/>
        <v>505</v>
      </c>
      <c r="U503" s="30">
        <f t="shared" si="209"/>
        <v>3165</v>
      </c>
      <c r="V503" s="12">
        <f>VLOOKUP(C503,'Región 5'!$B$6:$N$1720,9,FALSE)</f>
        <v>2251.8831573125958</v>
      </c>
      <c r="W503" s="13">
        <v>0.19</v>
      </c>
      <c r="X503" s="28">
        <f t="shared" si="210"/>
        <v>428</v>
      </c>
      <c r="Y503" s="30">
        <f t="shared" si="203"/>
        <v>2680</v>
      </c>
      <c r="Z503" s="38">
        <f>VLOOKUP(C503,'Región 5'!$B$6:$N$1720,5,FALSE)</f>
        <v>1923.220115636736</v>
      </c>
      <c r="AA503" s="13">
        <v>0.19</v>
      </c>
      <c r="AB503" s="28">
        <v>399</v>
      </c>
      <c r="AC503" s="30">
        <f t="shared" si="211"/>
        <v>2322</v>
      </c>
      <c r="AD503" s="54">
        <f t="shared" si="212"/>
        <v>2545.5517749472692</v>
      </c>
      <c r="AE503" s="54">
        <f t="shared" si="213"/>
        <v>2519.5123698657594</v>
      </c>
      <c r="AF503" s="54">
        <f t="shared" si="214"/>
        <v>2694.3034284623745</v>
      </c>
      <c r="AG503" s="54">
        <f t="shared" ref="AG503:AG566" si="218">HARMEAN(Z503,V503,R503,N503,J503,F503)</f>
        <v>2491.6064077288679</v>
      </c>
      <c r="AH503" s="55">
        <f t="shared" si="215"/>
        <v>383.61081215848657</v>
      </c>
      <c r="AI503" s="54">
        <f t="shared" ref="AI503:AI566" si="219">MIN(Z503,V503,R503,N503,J503,F503)</f>
        <v>1923.220115636736</v>
      </c>
      <c r="AJ503" s="60">
        <v>0.19</v>
      </c>
      <c r="AK503" s="55">
        <f t="shared" ref="AK503:AK566" si="220">ROUND(AI503*AJ503,)</f>
        <v>365</v>
      </c>
      <c r="AL503" s="61">
        <f t="shared" ref="AL503:AL566" si="221">AK503+AI503</f>
        <v>2288.220115636736</v>
      </c>
      <c r="AM503" s="62" t="s">
        <v>4668</v>
      </c>
    </row>
    <row r="504" spans="2:39" s="6" customFormat="1" ht="57.6">
      <c r="B504" s="11" t="s">
        <v>476</v>
      </c>
      <c r="C504" s="11" t="s">
        <v>2202</v>
      </c>
      <c r="D504" s="18" t="s">
        <v>1193</v>
      </c>
      <c r="E504" s="19" t="s">
        <v>477</v>
      </c>
      <c r="F504" s="12">
        <f>VLOOKUP(C504,'Región 5'!$B$6:$N$1720,13,FALSE)</f>
        <v>8473.6582148556809</v>
      </c>
      <c r="G504" s="13">
        <v>0.19</v>
      </c>
      <c r="H504" s="27">
        <f t="shared" si="216"/>
        <v>1609.9950608225795</v>
      </c>
      <c r="I504" s="14">
        <f t="shared" si="217"/>
        <v>10084</v>
      </c>
      <c r="J504" s="28">
        <f>VLOOKUP(C504,'Región 5'!$B$6:$N$1720,7,FALSE)</f>
        <v>10631.895045234176</v>
      </c>
      <c r="K504" s="29">
        <v>0.19</v>
      </c>
      <c r="L504" s="28">
        <f t="shared" si="204"/>
        <v>2020</v>
      </c>
      <c r="M504" s="30">
        <f t="shared" si="205"/>
        <v>12652</v>
      </c>
      <c r="N504" s="28">
        <f>VLOOKUP(C504,'Región 5'!$B$6:$N$1720,11,FALSE)</f>
        <v>9838.0608087731198</v>
      </c>
      <c r="O504" s="29">
        <v>0.19</v>
      </c>
      <c r="P504" s="28">
        <f t="shared" si="206"/>
        <v>1869</v>
      </c>
      <c r="Q504" s="30">
        <f t="shared" si="207"/>
        <v>11707</v>
      </c>
      <c r="R504" s="38">
        <f>VLOOKUP(C504,'Región 5'!$B$6:$N$1720,10,FALSE)</f>
        <v>9539.3284513680392</v>
      </c>
      <c r="S504" s="13">
        <v>0.19</v>
      </c>
      <c r="T504" s="28">
        <f t="shared" si="208"/>
        <v>1812</v>
      </c>
      <c r="U504" s="30">
        <f t="shared" si="209"/>
        <v>11351</v>
      </c>
      <c r="V504" s="12">
        <f>VLOOKUP(C504,'Región 5'!$B$6:$N$1720,9,FALSE)</f>
        <v>8079.9686595076037</v>
      </c>
      <c r="W504" s="13">
        <v>0.19</v>
      </c>
      <c r="X504" s="28">
        <f t="shared" si="210"/>
        <v>1535</v>
      </c>
      <c r="Y504" s="30">
        <f t="shared" si="203"/>
        <v>9615</v>
      </c>
      <c r="Z504" s="38">
        <f>VLOOKUP(C504,'Región 5'!$B$6:$N$1720,5,FALSE)</f>
        <v>6893.8236324249601</v>
      </c>
      <c r="AA504" s="13">
        <v>0.19</v>
      </c>
      <c r="AB504" s="28">
        <v>1168.5</v>
      </c>
      <c r="AC504" s="30">
        <f t="shared" si="211"/>
        <v>8062</v>
      </c>
      <c r="AD504" s="54">
        <f t="shared" si="212"/>
        <v>8909.4558020272652</v>
      </c>
      <c r="AE504" s="54">
        <f t="shared" si="213"/>
        <v>8820.5661678294728</v>
      </c>
      <c r="AF504" s="54">
        <f t="shared" si="214"/>
        <v>9006.4933331118591</v>
      </c>
      <c r="AG504" s="54">
        <f t="shared" si="218"/>
        <v>8728.9885478849483</v>
      </c>
      <c r="AH504" s="55">
        <f t="shared" si="215"/>
        <v>1354.0003884198718</v>
      </c>
      <c r="AI504" s="54">
        <f t="shared" si="219"/>
        <v>6893.8236324249601</v>
      </c>
      <c r="AJ504" s="60">
        <v>0.19</v>
      </c>
      <c r="AK504" s="55">
        <f t="shared" si="220"/>
        <v>1310</v>
      </c>
      <c r="AL504" s="61">
        <f t="shared" si="221"/>
        <v>8203.8236324249592</v>
      </c>
      <c r="AM504" s="62" t="s">
        <v>4668</v>
      </c>
    </row>
    <row r="505" spans="2:39" s="6" customFormat="1" ht="57.6">
      <c r="B505" s="11" t="s">
        <v>478</v>
      </c>
      <c r="C505" s="11" t="s">
        <v>2204</v>
      </c>
      <c r="D505" s="18" t="s">
        <v>1193</v>
      </c>
      <c r="E505" s="19" t="s">
        <v>479</v>
      </c>
      <c r="F505" s="12">
        <f>VLOOKUP(C505,'Región 5'!$B$6:$N$1720,13,FALSE)</f>
        <v>6462.9596553983993</v>
      </c>
      <c r="G505" s="13">
        <v>0.19</v>
      </c>
      <c r="H505" s="27">
        <f t="shared" si="216"/>
        <v>1227.962334525696</v>
      </c>
      <c r="I505" s="14">
        <f t="shared" si="217"/>
        <v>7691</v>
      </c>
      <c r="J505" s="28">
        <f>VLOOKUP(C505,'Región 5'!$B$6:$N$1720,7,FALSE)</f>
        <v>5695.238387241985</v>
      </c>
      <c r="K505" s="29">
        <v>0.19</v>
      </c>
      <c r="L505" s="28">
        <f t="shared" si="204"/>
        <v>1082</v>
      </c>
      <c r="M505" s="30">
        <f t="shared" si="205"/>
        <v>6777</v>
      </c>
      <c r="N505" s="28">
        <f>VLOOKUP(C505,'Región 5'!$B$6:$N$1720,11,FALSE)</f>
        <v>5269.5970038763526</v>
      </c>
      <c r="O505" s="29">
        <v>0.19</v>
      </c>
      <c r="P505" s="28">
        <f t="shared" si="206"/>
        <v>1001</v>
      </c>
      <c r="Q505" s="30">
        <f t="shared" si="207"/>
        <v>6271</v>
      </c>
      <c r="R505" s="38">
        <f>VLOOKUP(C505,'Región 5'!$B$6:$N$1720,10,FALSE)</f>
        <v>5121.3079851163775</v>
      </c>
      <c r="S505" s="13">
        <v>0.19</v>
      </c>
      <c r="T505" s="28">
        <f t="shared" si="208"/>
        <v>973</v>
      </c>
      <c r="U505" s="30">
        <f t="shared" si="209"/>
        <v>6094</v>
      </c>
      <c r="V505" s="12">
        <f>VLOOKUP(C505,'Región 5'!$B$6:$N$1720,9,FALSE)</f>
        <v>4328.631858799632</v>
      </c>
      <c r="W505" s="13">
        <v>0.19</v>
      </c>
      <c r="X505" s="28">
        <f t="shared" si="210"/>
        <v>822</v>
      </c>
      <c r="Y505" s="30">
        <f t="shared" si="203"/>
        <v>5151</v>
      </c>
      <c r="Z505" s="38">
        <f>VLOOKUP(C505,'Región 5'!$B$6:$N$1720,5,FALSE)</f>
        <v>3692.373718276096</v>
      </c>
      <c r="AA505" s="13">
        <v>0.19</v>
      </c>
      <c r="AB505" s="28">
        <v>684</v>
      </c>
      <c r="AC505" s="30">
        <f t="shared" si="211"/>
        <v>4376</v>
      </c>
      <c r="AD505" s="54">
        <f t="shared" si="212"/>
        <v>5095.0181014514737</v>
      </c>
      <c r="AE505" s="54">
        <f t="shared" si="213"/>
        <v>5013.3303765664714</v>
      </c>
      <c r="AF505" s="54">
        <f t="shared" si="214"/>
        <v>5195.452494496365</v>
      </c>
      <c r="AG505" s="54">
        <f t="shared" si="218"/>
        <v>4929.3785804118506</v>
      </c>
      <c r="AH505" s="55">
        <f t="shared" si="215"/>
        <v>981.57593452810784</v>
      </c>
      <c r="AI505" s="54">
        <f t="shared" si="219"/>
        <v>3692.373718276096</v>
      </c>
      <c r="AJ505" s="60">
        <v>0.19</v>
      </c>
      <c r="AK505" s="55">
        <f t="shared" si="220"/>
        <v>702</v>
      </c>
      <c r="AL505" s="61">
        <f t="shared" si="221"/>
        <v>4394.373718276096</v>
      </c>
      <c r="AM505" s="62" t="s">
        <v>4668</v>
      </c>
    </row>
    <row r="506" spans="2:39" s="6" customFormat="1" ht="57.6">
      <c r="B506" s="11" t="s">
        <v>480</v>
      </c>
      <c r="C506" s="11" t="s">
        <v>2206</v>
      </c>
      <c r="D506" s="18" t="s">
        <v>1193</v>
      </c>
      <c r="E506" s="19" t="s">
        <v>481</v>
      </c>
      <c r="F506" s="12">
        <f>VLOOKUP(C506,'Región 5'!$B$6:$N$1720,13,FALSE)</f>
        <v>1005.3492797286401</v>
      </c>
      <c r="G506" s="13">
        <v>0.19</v>
      </c>
      <c r="H506" s="27">
        <f t="shared" si="216"/>
        <v>191.01636314844163</v>
      </c>
      <c r="I506" s="14">
        <f t="shared" si="217"/>
        <v>1196</v>
      </c>
      <c r="J506" s="28">
        <f>VLOOKUP(C506,'Región 5'!$B$6:$N$1720,7,FALSE)</f>
        <v>947.90074945843207</v>
      </c>
      <c r="K506" s="29">
        <v>0.19</v>
      </c>
      <c r="L506" s="28">
        <f t="shared" si="204"/>
        <v>180</v>
      </c>
      <c r="M506" s="30">
        <f t="shared" si="205"/>
        <v>1128</v>
      </c>
      <c r="N506" s="28">
        <f>VLOOKUP(C506,'Región 5'!$B$6:$N$1720,11,FALSE)</f>
        <v>873.478789790208</v>
      </c>
      <c r="O506" s="29">
        <v>0.19</v>
      </c>
      <c r="P506" s="28">
        <f t="shared" si="206"/>
        <v>166</v>
      </c>
      <c r="Q506" s="30">
        <f t="shared" si="207"/>
        <v>1039</v>
      </c>
      <c r="R506" s="38">
        <f>VLOOKUP(C506,'Región 5'!$B$6:$N$1720,10,FALSE)</f>
        <v>848.70411111118096</v>
      </c>
      <c r="S506" s="13">
        <v>0.19</v>
      </c>
      <c r="T506" s="28">
        <f t="shared" si="208"/>
        <v>161</v>
      </c>
      <c r="U506" s="30">
        <f t="shared" si="209"/>
        <v>1010</v>
      </c>
      <c r="V506" s="12">
        <f>VLOOKUP(C506,'Región 5'!$B$6:$N$1720,9,FALSE)</f>
        <v>719.99720728285581</v>
      </c>
      <c r="W506" s="13">
        <v>0.19</v>
      </c>
      <c r="X506" s="28">
        <f t="shared" si="210"/>
        <v>137</v>
      </c>
      <c r="Y506" s="30">
        <f t="shared" si="203"/>
        <v>857</v>
      </c>
      <c r="Z506" s="38">
        <f>VLOOKUP(C506,'Región 5'!$B$6:$N$1720,5,FALSE)</f>
        <v>617.57170040473602</v>
      </c>
      <c r="AA506" s="13">
        <v>0.19</v>
      </c>
      <c r="AB506" s="28">
        <v>142.5</v>
      </c>
      <c r="AC506" s="30">
        <f t="shared" si="211"/>
        <v>760</v>
      </c>
      <c r="AD506" s="54">
        <f t="shared" si="212"/>
        <v>835.50030629600872</v>
      </c>
      <c r="AE506" s="54">
        <f t="shared" si="213"/>
        <v>824.48821243289581</v>
      </c>
      <c r="AF506" s="54">
        <f t="shared" si="214"/>
        <v>861.09145045069454</v>
      </c>
      <c r="AG506" s="54">
        <f t="shared" si="218"/>
        <v>812.90945250516529</v>
      </c>
      <c r="AH506" s="55">
        <f t="shared" si="215"/>
        <v>144.17564441798137</v>
      </c>
      <c r="AI506" s="54">
        <f t="shared" si="219"/>
        <v>617.57170040473602</v>
      </c>
      <c r="AJ506" s="60">
        <v>0.19</v>
      </c>
      <c r="AK506" s="55">
        <f t="shared" si="220"/>
        <v>117</v>
      </c>
      <c r="AL506" s="61">
        <f t="shared" si="221"/>
        <v>734.57170040473602</v>
      </c>
      <c r="AM506" s="62" t="s">
        <v>4668</v>
      </c>
    </row>
    <row r="507" spans="2:39" s="6" customFormat="1" ht="57.6">
      <c r="B507" s="11" t="s">
        <v>482</v>
      </c>
      <c r="C507" s="11" t="s">
        <v>2208</v>
      </c>
      <c r="D507" s="18" t="s">
        <v>1193</v>
      </c>
      <c r="E507" s="19" t="s">
        <v>483</v>
      </c>
      <c r="F507" s="12">
        <f>VLOOKUP(C507,'Región 5'!$B$6:$N$1720,13,FALSE)</f>
        <v>15654.72449863168</v>
      </c>
      <c r="G507" s="13">
        <v>0.19</v>
      </c>
      <c r="H507" s="27">
        <f t="shared" si="216"/>
        <v>2974.3976547400193</v>
      </c>
      <c r="I507" s="14">
        <f t="shared" si="217"/>
        <v>18629</v>
      </c>
      <c r="J507" s="28">
        <f>VLOOKUP(C507,'Región 5'!$B$6:$N$1720,7,FALSE)</f>
        <v>17425.183749686272</v>
      </c>
      <c r="K507" s="29">
        <v>0.19</v>
      </c>
      <c r="L507" s="28">
        <f t="shared" si="204"/>
        <v>3311</v>
      </c>
      <c r="M507" s="30">
        <f t="shared" si="205"/>
        <v>20736</v>
      </c>
      <c r="N507" s="28">
        <f>VLOOKUP(C507,'Región 5'!$B$6:$N$1720,11,FALSE)</f>
        <v>16131.286170191361</v>
      </c>
      <c r="O507" s="29">
        <v>0.19</v>
      </c>
      <c r="P507" s="28">
        <f t="shared" si="206"/>
        <v>3065</v>
      </c>
      <c r="Q507" s="30">
        <f t="shared" si="207"/>
        <v>19196</v>
      </c>
      <c r="R507" s="38">
        <f>VLOOKUP(C507,'Región 5'!$B$6:$N$1720,10,FALSE)</f>
        <v>15660.045015923752</v>
      </c>
      <c r="S507" s="13">
        <v>0.19</v>
      </c>
      <c r="T507" s="28">
        <f t="shared" si="208"/>
        <v>2975</v>
      </c>
      <c r="U507" s="30">
        <f t="shared" si="209"/>
        <v>18635</v>
      </c>
      <c r="V507" s="12">
        <f>VLOOKUP(C507,'Región 5'!$B$6:$N$1720,9,FALSE)</f>
        <v>13243.191875698176</v>
      </c>
      <c r="W507" s="13">
        <v>0.19</v>
      </c>
      <c r="X507" s="28">
        <f t="shared" si="210"/>
        <v>2516</v>
      </c>
      <c r="Y507" s="30">
        <f t="shared" si="203"/>
        <v>15759</v>
      </c>
      <c r="Z507" s="38">
        <f>VLOOKUP(C507,'Región 5'!$B$6:$N$1720,5,FALSE)</f>
        <v>11297.775737002496</v>
      </c>
      <c r="AA507" s="13">
        <v>0.19</v>
      </c>
      <c r="AB507" s="28">
        <v>4531.5</v>
      </c>
      <c r="AC507" s="30">
        <f t="shared" si="211"/>
        <v>15829</v>
      </c>
      <c r="AD507" s="54">
        <f t="shared" si="212"/>
        <v>14902.034507855622</v>
      </c>
      <c r="AE507" s="54">
        <f t="shared" si="213"/>
        <v>14752.934120458776</v>
      </c>
      <c r="AF507" s="54">
        <f t="shared" si="214"/>
        <v>15657.384757277716</v>
      </c>
      <c r="AG507" s="54">
        <f t="shared" si="218"/>
        <v>14593.629708250659</v>
      </c>
      <c r="AH507" s="55">
        <f t="shared" si="215"/>
        <v>2225.3495933896224</v>
      </c>
      <c r="AI507" s="54">
        <f t="shared" si="219"/>
        <v>11297.775737002496</v>
      </c>
      <c r="AJ507" s="60">
        <v>0.19</v>
      </c>
      <c r="AK507" s="55">
        <f t="shared" si="220"/>
        <v>2147</v>
      </c>
      <c r="AL507" s="61">
        <f t="shared" si="221"/>
        <v>13444.775737002496</v>
      </c>
      <c r="AM507" s="62" t="s">
        <v>4668</v>
      </c>
    </row>
    <row r="508" spans="2:39" s="6" customFormat="1" ht="57.6">
      <c r="B508" s="11" t="s">
        <v>484</v>
      </c>
      <c r="C508" s="11" t="s">
        <v>2210</v>
      </c>
      <c r="D508" s="18" t="s">
        <v>1193</v>
      </c>
      <c r="E508" s="19" t="s">
        <v>485</v>
      </c>
      <c r="F508" s="12">
        <f>VLOOKUP(C508,'Región 5'!$B$6:$N$1720,13,FALSE)</f>
        <v>57304.908944532486</v>
      </c>
      <c r="G508" s="13">
        <v>0.19</v>
      </c>
      <c r="H508" s="27">
        <f t="shared" si="216"/>
        <v>10887.932699461173</v>
      </c>
      <c r="I508" s="14">
        <f t="shared" si="217"/>
        <v>68193</v>
      </c>
      <c r="J508" s="28">
        <f>VLOOKUP(C508,'Región 5'!$B$6:$N$1720,7,FALSE)</f>
        <v>64942.952173639678</v>
      </c>
      <c r="K508" s="29">
        <v>0.19</v>
      </c>
      <c r="L508" s="28">
        <f t="shared" si="204"/>
        <v>12339</v>
      </c>
      <c r="M508" s="30">
        <f t="shared" si="205"/>
        <v>77282</v>
      </c>
      <c r="N508" s="28">
        <f>VLOOKUP(C508,'Región 5'!$B$6:$N$1720,11,FALSE)</f>
        <v>60102.913498374663</v>
      </c>
      <c r="O508" s="29">
        <v>0.19</v>
      </c>
      <c r="P508" s="28">
        <f t="shared" si="206"/>
        <v>11420</v>
      </c>
      <c r="Q508" s="30">
        <f t="shared" si="207"/>
        <v>71523</v>
      </c>
      <c r="R508" s="38">
        <f>VLOOKUP(C508,'Región 5'!$B$6:$N$1720,10,FALSE)</f>
        <v>58523.568534099642</v>
      </c>
      <c r="S508" s="13">
        <v>0.19</v>
      </c>
      <c r="T508" s="28">
        <f t="shared" si="208"/>
        <v>11119</v>
      </c>
      <c r="U508" s="30">
        <f t="shared" si="209"/>
        <v>69643</v>
      </c>
      <c r="V508" s="12">
        <f>VLOOKUP(C508,'Región 5'!$B$6:$N$1720,9,FALSE)</f>
        <v>49353.322082397804</v>
      </c>
      <c r="W508" s="13">
        <v>0.19</v>
      </c>
      <c r="X508" s="28">
        <f t="shared" si="210"/>
        <v>9377</v>
      </c>
      <c r="Y508" s="30">
        <f t="shared" si="203"/>
        <v>58730</v>
      </c>
      <c r="Z508" s="38">
        <f>VLOOKUP(C508,'Región 5'!$B$6:$N$1720,5,FALSE)</f>
        <v>42092.799258664447</v>
      </c>
      <c r="AA508" s="13">
        <v>0.19</v>
      </c>
      <c r="AB508" s="28">
        <v>13936.5</v>
      </c>
      <c r="AC508" s="30">
        <f t="shared" si="211"/>
        <v>56029</v>
      </c>
      <c r="AD508" s="54">
        <f t="shared" si="212"/>
        <v>55386.744081951452</v>
      </c>
      <c r="AE508" s="54">
        <f t="shared" si="213"/>
        <v>54837.678743570199</v>
      </c>
      <c r="AF508" s="54">
        <f t="shared" si="214"/>
        <v>57914.238739316061</v>
      </c>
      <c r="AG508" s="54">
        <f t="shared" si="218"/>
        <v>54252.983489022277</v>
      </c>
      <c r="AH508" s="55">
        <f t="shared" si="215"/>
        <v>8248.8004113202132</v>
      </c>
      <c r="AI508" s="54">
        <f t="shared" si="219"/>
        <v>42092.799258664447</v>
      </c>
      <c r="AJ508" s="60">
        <v>0.19</v>
      </c>
      <c r="AK508" s="55">
        <f t="shared" si="220"/>
        <v>7998</v>
      </c>
      <c r="AL508" s="61">
        <f t="shared" si="221"/>
        <v>50090.799258664447</v>
      </c>
      <c r="AM508" s="62" t="s">
        <v>4668</v>
      </c>
    </row>
    <row r="509" spans="2:39" s="6" customFormat="1" ht="57.6">
      <c r="B509" s="11" t="s">
        <v>486</v>
      </c>
      <c r="C509" s="11" t="s">
        <v>2212</v>
      </c>
      <c r="D509" s="18" t="s">
        <v>1193</v>
      </c>
      <c r="E509" s="19" t="s">
        <v>487</v>
      </c>
      <c r="F509" s="12">
        <f>VLOOKUP(C509,'Región 5'!$B$6:$N$1720,13,FALSE)</f>
        <v>1077.1599425663999</v>
      </c>
      <c r="G509" s="13">
        <v>0.19</v>
      </c>
      <c r="H509" s="27">
        <f t="shared" si="216"/>
        <v>204.66038908761598</v>
      </c>
      <c r="I509" s="14">
        <f t="shared" si="217"/>
        <v>1282</v>
      </c>
      <c r="J509" s="28">
        <f>VLOOKUP(C509,'Región 5'!$B$6:$N$1720,7,FALSE)</f>
        <v>1517.1634584995841</v>
      </c>
      <c r="K509" s="29">
        <v>0.19</v>
      </c>
      <c r="L509" s="28">
        <f t="shared" si="204"/>
        <v>288</v>
      </c>
      <c r="M509" s="30">
        <f t="shared" si="205"/>
        <v>1805</v>
      </c>
      <c r="N509" s="28">
        <f>VLOOKUP(C509,'Región 5'!$B$6:$N$1720,11,FALSE)</f>
        <v>1400.9607495439359</v>
      </c>
      <c r="O509" s="29">
        <v>0.19</v>
      </c>
      <c r="P509" s="28">
        <f t="shared" si="206"/>
        <v>266</v>
      </c>
      <c r="Q509" s="30">
        <f t="shared" si="207"/>
        <v>1667</v>
      </c>
      <c r="R509" s="38">
        <f>VLOOKUP(C509,'Región 5'!$B$6:$N$1720,10,FALSE)</f>
        <v>1353.696276912538</v>
      </c>
      <c r="S509" s="13">
        <v>0.19</v>
      </c>
      <c r="T509" s="28">
        <f t="shared" si="208"/>
        <v>257</v>
      </c>
      <c r="U509" s="30">
        <f t="shared" si="209"/>
        <v>1611</v>
      </c>
      <c r="V509" s="12">
        <f>VLOOKUP(C509,'Región 5'!$B$6:$N$1720,9,FALSE)</f>
        <v>1152.4279624076944</v>
      </c>
      <c r="W509" s="13">
        <v>0.19</v>
      </c>
      <c r="X509" s="28">
        <f t="shared" si="210"/>
        <v>219</v>
      </c>
      <c r="Y509" s="30">
        <f t="shared" si="203"/>
        <v>1371</v>
      </c>
      <c r="Z509" s="38">
        <f>VLOOKUP(C509,'Región 5'!$B$6:$N$1720,5,FALSE)</f>
        <v>984.45890508492812</v>
      </c>
      <c r="AA509" s="13">
        <v>0.19</v>
      </c>
      <c r="AB509" s="28">
        <v>627</v>
      </c>
      <c r="AC509" s="30">
        <f t="shared" si="211"/>
        <v>1611</v>
      </c>
      <c r="AD509" s="54">
        <f t="shared" si="212"/>
        <v>1247.64454916918</v>
      </c>
      <c r="AE509" s="54">
        <f t="shared" si="213"/>
        <v>1233.1385034426175</v>
      </c>
      <c r="AF509" s="54">
        <f t="shared" si="214"/>
        <v>1253.0621196601162</v>
      </c>
      <c r="AG509" s="54">
        <f t="shared" si="218"/>
        <v>1218.6389257886592</v>
      </c>
      <c r="AH509" s="55">
        <f t="shared" si="215"/>
        <v>207.26367336144915</v>
      </c>
      <c r="AI509" s="54">
        <f t="shared" si="219"/>
        <v>984.45890508492812</v>
      </c>
      <c r="AJ509" s="60">
        <v>0.19</v>
      </c>
      <c r="AK509" s="55">
        <f t="shared" si="220"/>
        <v>187</v>
      </c>
      <c r="AL509" s="61">
        <f t="shared" si="221"/>
        <v>1171.4589050849281</v>
      </c>
      <c r="AM509" s="62" t="s">
        <v>4668</v>
      </c>
    </row>
    <row r="510" spans="2:39" s="6" customFormat="1" ht="57.6">
      <c r="B510" s="11" t="s">
        <v>488</v>
      </c>
      <c r="C510" s="11" t="s">
        <v>2214</v>
      </c>
      <c r="D510" s="18" t="s">
        <v>1193</v>
      </c>
      <c r="E510" s="19" t="s">
        <v>489</v>
      </c>
      <c r="F510" s="12">
        <f>VLOOKUP(C510,'Región 5'!$B$6:$N$1720,13,FALSE)</f>
        <v>142236.816096008</v>
      </c>
      <c r="G510" s="13">
        <v>0.19</v>
      </c>
      <c r="H510" s="27">
        <f t="shared" si="216"/>
        <v>27024.995058241519</v>
      </c>
      <c r="I510" s="14">
        <f t="shared" si="217"/>
        <v>169262</v>
      </c>
      <c r="J510" s="28">
        <f>VLOOKUP(C510,'Región 5'!$B$6:$N$1720,7,FALSE)</f>
        <v>140889.90919085467</v>
      </c>
      <c r="K510" s="29">
        <v>0.19</v>
      </c>
      <c r="L510" s="28">
        <f t="shared" si="204"/>
        <v>26769</v>
      </c>
      <c r="M510" s="30">
        <f t="shared" si="205"/>
        <v>167659</v>
      </c>
      <c r="N510" s="28">
        <f>VLOOKUP(C510,'Región 5'!$B$6:$N$1720,11,FALSE)</f>
        <v>130391.19028397414</v>
      </c>
      <c r="O510" s="29">
        <v>0.19</v>
      </c>
      <c r="P510" s="28">
        <f t="shared" si="206"/>
        <v>24774</v>
      </c>
      <c r="Q510" s="30">
        <f t="shared" si="207"/>
        <v>155165</v>
      </c>
      <c r="R510" s="38">
        <f>VLOOKUP(C510,'Región 5'!$B$6:$N$1720,10,FALSE)</f>
        <v>126586.46551956734</v>
      </c>
      <c r="S510" s="13">
        <v>0.19</v>
      </c>
      <c r="T510" s="28">
        <f t="shared" si="208"/>
        <v>24051</v>
      </c>
      <c r="U510" s="30">
        <f t="shared" si="209"/>
        <v>150637</v>
      </c>
      <c r="V510" s="12">
        <f>VLOOKUP(C510,'Región 5'!$B$6:$N$1720,9,FALSE)</f>
        <v>107069.85496890997</v>
      </c>
      <c r="W510" s="13">
        <v>0.19</v>
      </c>
      <c r="X510" s="28">
        <f t="shared" si="210"/>
        <v>20343</v>
      </c>
      <c r="Y510" s="30">
        <f t="shared" si="203"/>
        <v>127413</v>
      </c>
      <c r="Z510" s="38">
        <f>VLOOKUP(C510,'Región 5'!$B$6:$N$1720,5,FALSE)</f>
        <v>91317.050161326071</v>
      </c>
      <c r="AA510" s="13">
        <v>0.19</v>
      </c>
      <c r="AB510" s="28">
        <v>26476.5</v>
      </c>
      <c r="AC510" s="30">
        <f t="shared" si="211"/>
        <v>117794</v>
      </c>
      <c r="AD510" s="54">
        <f t="shared" si="212"/>
        <v>123081.88103677337</v>
      </c>
      <c r="AE510" s="54">
        <f t="shared" si="213"/>
        <v>121606.77016655047</v>
      </c>
      <c r="AF510" s="54">
        <f t="shared" si="214"/>
        <v>128488.82790177074</v>
      </c>
      <c r="AG510" s="54">
        <f t="shared" si="218"/>
        <v>120029.30664145242</v>
      </c>
      <c r="AH510" s="55">
        <f t="shared" si="215"/>
        <v>20075.532258309038</v>
      </c>
      <c r="AI510" s="54">
        <f t="shared" si="219"/>
        <v>91317.050161326071</v>
      </c>
      <c r="AJ510" s="60">
        <v>0.19</v>
      </c>
      <c r="AK510" s="55">
        <f t="shared" si="220"/>
        <v>17350</v>
      </c>
      <c r="AL510" s="61">
        <f t="shared" si="221"/>
        <v>108667.05016132607</v>
      </c>
      <c r="AM510" s="62" t="s">
        <v>4668</v>
      </c>
    </row>
    <row r="511" spans="2:39" s="6" customFormat="1" ht="57.6">
      <c r="B511" s="11" t="s">
        <v>490</v>
      </c>
      <c r="C511" s="11" t="s">
        <v>2304</v>
      </c>
      <c r="D511" s="18" t="s">
        <v>1193</v>
      </c>
      <c r="E511" s="19" t="s">
        <v>491</v>
      </c>
      <c r="F511" s="12">
        <f>VLOOKUP(C511,'Región 5'!$B$6:$N$1720,13,FALSE)</f>
        <v>3303.2904905369605</v>
      </c>
      <c r="G511" s="13">
        <v>0.19</v>
      </c>
      <c r="H511" s="27">
        <f t="shared" si="216"/>
        <v>627.6251932020225</v>
      </c>
      <c r="I511" s="14">
        <f t="shared" si="217"/>
        <v>3931</v>
      </c>
      <c r="J511" s="28">
        <f>VLOOKUP(C511,'Región 5'!$B$6:$N$1720,7,FALSE)</f>
        <v>4870.0685888153603</v>
      </c>
      <c r="K511" s="29">
        <v>0.19</v>
      </c>
      <c r="L511" s="28">
        <f t="shared" si="204"/>
        <v>925</v>
      </c>
      <c r="M511" s="30">
        <f t="shared" si="205"/>
        <v>5795</v>
      </c>
      <c r="N511" s="28">
        <f>VLOOKUP(C511,'Región 5'!$B$6:$N$1720,11,FALSE)</f>
        <v>3841.2176376125444</v>
      </c>
      <c r="O511" s="29">
        <v>0.19</v>
      </c>
      <c r="P511" s="28">
        <f t="shared" si="206"/>
        <v>730</v>
      </c>
      <c r="Q511" s="30">
        <f t="shared" si="207"/>
        <v>4571</v>
      </c>
      <c r="R511" s="38">
        <f>VLOOKUP(C511,'Región 5'!$B$6:$N$1720,10,FALSE)</f>
        <v>4804.035420215002</v>
      </c>
      <c r="S511" s="13">
        <v>0.19</v>
      </c>
      <c r="T511" s="28">
        <f t="shared" si="208"/>
        <v>913</v>
      </c>
      <c r="U511" s="30">
        <f t="shared" si="209"/>
        <v>5717</v>
      </c>
      <c r="V511" s="12">
        <f>VLOOKUP(C511,'Región 5'!$B$6:$N$1720,9,FALSE)</f>
        <v>3420.9777217407259</v>
      </c>
      <c r="W511" s="13">
        <v>0.19</v>
      </c>
      <c r="X511" s="28">
        <f t="shared" si="210"/>
        <v>650</v>
      </c>
      <c r="Y511" s="30">
        <f t="shared" si="203"/>
        <v>4071</v>
      </c>
      <c r="Z511" s="38">
        <f>VLOOKUP(C511,'Región 5'!$B$6:$N$1720,5,FALSE)</f>
        <v>3074.8020178713605</v>
      </c>
      <c r="AA511" s="13">
        <v>0.19</v>
      </c>
      <c r="AB511" s="28">
        <v>826.5</v>
      </c>
      <c r="AC511" s="30">
        <f t="shared" si="211"/>
        <v>3901</v>
      </c>
      <c r="AD511" s="54">
        <f t="shared" si="212"/>
        <v>3885.7319794653263</v>
      </c>
      <c r="AE511" s="54">
        <f t="shared" si="213"/>
        <v>3823.1446255024462</v>
      </c>
      <c r="AF511" s="54">
        <f t="shared" si="214"/>
        <v>3631.0976796766354</v>
      </c>
      <c r="AG511" s="54">
        <f t="shared" si="218"/>
        <v>3763.89088161668</v>
      </c>
      <c r="AH511" s="55">
        <f t="shared" si="215"/>
        <v>778.07754204050832</v>
      </c>
      <c r="AI511" s="54">
        <f t="shared" si="219"/>
        <v>3074.8020178713605</v>
      </c>
      <c r="AJ511" s="60">
        <v>0.19</v>
      </c>
      <c r="AK511" s="55">
        <f t="shared" si="220"/>
        <v>584</v>
      </c>
      <c r="AL511" s="61">
        <f t="shared" si="221"/>
        <v>3658.8020178713605</v>
      </c>
      <c r="AM511" s="62" t="s">
        <v>4668</v>
      </c>
    </row>
    <row r="512" spans="2:39" s="6" customFormat="1" ht="57.6">
      <c r="B512" s="11" t="s">
        <v>492</v>
      </c>
      <c r="C512" s="11" t="s">
        <v>2306</v>
      </c>
      <c r="D512" s="18" t="s">
        <v>1193</v>
      </c>
      <c r="E512" s="19" t="s">
        <v>493</v>
      </c>
      <c r="F512" s="12">
        <f>VLOOKUP(C512,'Región 5'!$B$6:$N$1720,13,FALSE)</f>
        <v>4021.3971189145605</v>
      </c>
      <c r="G512" s="13">
        <v>0.19</v>
      </c>
      <c r="H512" s="27">
        <f t="shared" si="216"/>
        <v>764.06545259376651</v>
      </c>
      <c r="I512" s="14">
        <f t="shared" si="217"/>
        <v>4785</v>
      </c>
      <c r="J512" s="28">
        <f>VLOOKUP(C512,'Región 5'!$B$6:$N$1720,7,FALSE)</f>
        <v>4870.0685888153603</v>
      </c>
      <c r="K512" s="29">
        <v>0.19</v>
      </c>
      <c r="L512" s="28">
        <f t="shared" si="204"/>
        <v>925</v>
      </c>
      <c r="M512" s="30">
        <f t="shared" si="205"/>
        <v>5795</v>
      </c>
      <c r="N512" s="28">
        <f>VLOOKUP(C512,'Región 5'!$B$6:$N$1720,11,FALSE)</f>
        <v>4512.3209230417924</v>
      </c>
      <c r="O512" s="29">
        <v>0.19</v>
      </c>
      <c r="P512" s="28">
        <f t="shared" si="206"/>
        <v>857</v>
      </c>
      <c r="Q512" s="30">
        <f t="shared" si="207"/>
        <v>5369</v>
      </c>
      <c r="R512" s="38">
        <f>VLOOKUP(C512,'Región 5'!$B$6:$N$1720,10,FALSE)</f>
        <v>5634.2319650402696</v>
      </c>
      <c r="S512" s="13">
        <v>0.19</v>
      </c>
      <c r="T512" s="28">
        <f t="shared" si="208"/>
        <v>1071</v>
      </c>
      <c r="U512" s="30">
        <f t="shared" si="209"/>
        <v>6705</v>
      </c>
      <c r="V512" s="12">
        <f>VLOOKUP(C512,'Región 5'!$B$6:$N$1720,9,FALSE)</f>
        <v>3701.6072638686169</v>
      </c>
      <c r="W512" s="13">
        <v>0.19</v>
      </c>
      <c r="X512" s="28">
        <f t="shared" si="210"/>
        <v>703</v>
      </c>
      <c r="Y512" s="30">
        <f t="shared" si="203"/>
        <v>4405</v>
      </c>
      <c r="Z512" s="38">
        <f>VLOOKUP(C512,'Región 5'!$B$6:$N$1720,5,FALSE)</f>
        <v>3159.6691648614396</v>
      </c>
      <c r="AA512" s="13">
        <v>0.19</v>
      </c>
      <c r="AB512" s="28">
        <v>598.5</v>
      </c>
      <c r="AC512" s="30">
        <f t="shared" si="211"/>
        <v>3758</v>
      </c>
      <c r="AD512" s="54">
        <f t="shared" si="212"/>
        <v>4316.5491707570063</v>
      </c>
      <c r="AE512" s="54">
        <f t="shared" si="213"/>
        <v>4241.6007023418606</v>
      </c>
      <c r="AF512" s="54">
        <f t="shared" si="214"/>
        <v>4266.859020978176</v>
      </c>
      <c r="AG512" s="54">
        <f t="shared" si="218"/>
        <v>4167.3919554419117</v>
      </c>
      <c r="AH512" s="55">
        <f t="shared" si="215"/>
        <v>881.43495529797872</v>
      </c>
      <c r="AI512" s="54">
        <f t="shared" si="219"/>
        <v>3159.6691648614396</v>
      </c>
      <c r="AJ512" s="60">
        <v>0.19</v>
      </c>
      <c r="AK512" s="55">
        <f t="shared" si="220"/>
        <v>600</v>
      </c>
      <c r="AL512" s="61">
        <f t="shared" si="221"/>
        <v>3759.6691648614396</v>
      </c>
      <c r="AM512" s="62" t="s">
        <v>4668</v>
      </c>
    </row>
    <row r="513" spans="2:39" s="6" customFormat="1" ht="57.6">
      <c r="B513" s="11" t="s">
        <v>494</v>
      </c>
      <c r="C513" s="11" t="s">
        <v>2308</v>
      </c>
      <c r="D513" s="18" t="s">
        <v>1193</v>
      </c>
      <c r="E513" s="19" t="s">
        <v>495</v>
      </c>
      <c r="F513" s="12">
        <f>VLOOKUP(C513,'Región 5'!$B$6:$N$1720,13,FALSE)</f>
        <v>9479.0074945843207</v>
      </c>
      <c r="G513" s="13">
        <v>0.19</v>
      </c>
      <c r="H513" s="27">
        <f t="shared" si="216"/>
        <v>1801.011423971021</v>
      </c>
      <c r="I513" s="14">
        <f t="shared" si="217"/>
        <v>11280</v>
      </c>
      <c r="J513" s="28">
        <f>VLOOKUP(C513,'Región 5'!$B$6:$N$1720,7,FALSE)</f>
        <v>11283.413604434943</v>
      </c>
      <c r="K513" s="29">
        <v>0.19</v>
      </c>
      <c r="L513" s="28">
        <f t="shared" si="204"/>
        <v>2144</v>
      </c>
      <c r="M513" s="30">
        <f t="shared" si="205"/>
        <v>13427</v>
      </c>
      <c r="N513" s="28">
        <f>VLOOKUP(C513,'Región 5'!$B$6:$N$1720,11,FALSE)</f>
        <v>10445.187321855999</v>
      </c>
      <c r="O513" s="29">
        <v>0.19</v>
      </c>
      <c r="P513" s="28">
        <f t="shared" si="206"/>
        <v>1985</v>
      </c>
      <c r="Q513" s="30">
        <f t="shared" si="207"/>
        <v>12430</v>
      </c>
      <c r="R513" s="38">
        <f>VLOOKUP(C513,'Región 5'!$B$6:$N$1720,10,FALSE)</f>
        <v>13068.985735895847</v>
      </c>
      <c r="S513" s="13">
        <v>0.19</v>
      </c>
      <c r="T513" s="28">
        <f t="shared" si="208"/>
        <v>2483</v>
      </c>
      <c r="U513" s="30">
        <f t="shared" si="209"/>
        <v>15552</v>
      </c>
      <c r="V513" s="12">
        <f>VLOOKUP(C513,'Región 5'!$B$6:$N$1720,9,FALSE)</f>
        <v>8574.020797237732</v>
      </c>
      <c r="W513" s="13">
        <v>0.19</v>
      </c>
      <c r="X513" s="28">
        <f t="shared" si="210"/>
        <v>1629</v>
      </c>
      <c r="Y513" s="30">
        <f t="shared" si="203"/>
        <v>10203</v>
      </c>
      <c r="Z513" s="38">
        <f>VLOOKUP(C513,'Región 5'!$B$6:$N$1720,5,FALSE)</f>
        <v>7314.2424221296642</v>
      </c>
      <c r="AA513" s="13">
        <v>0.19</v>
      </c>
      <c r="AB513" s="28">
        <v>1368</v>
      </c>
      <c r="AC513" s="30">
        <f t="shared" si="211"/>
        <v>8682</v>
      </c>
      <c r="AD513" s="54">
        <f t="shared" si="212"/>
        <v>10027.476229356418</v>
      </c>
      <c r="AE513" s="54">
        <f t="shared" si="213"/>
        <v>9854.1513671964567</v>
      </c>
      <c r="AF513" s="54">
        <f t="shared" si="214"/>
        <v>9962.097408220161</v>
      </c>
      <c r="AG513" s="54">
        <f t="shared" si="218"/>
        <v>9681.6699861123889</v>
      </c>
      <c r="AH513" s="55">
        <f t="shared" si="215"/>
        <v>2038.510714425712</v>
      </c>
      <c r="AI513" s="54">
        <f t="shared" si="219"/>
        <v>7314.2424221296642</v>
      </c>
      <c r="AJ513" s="60">
        <v>0.19</v>
      </c>
      <c r="AK513" s="55">
        <f t="shared" si="220"/>
        <v>1390</v>
      </c>
      <c r="AL513" s="61">
        <f t="shared" si="221"/>
        <v>8704.2424221296642</v>
      </c>
      <c r="AM513" s="62" t="s">
        <v>4668</v>
      </c>
    </row>
    <row r="514" spans="2:39" s="6" customFormat="1" ht="57.6">
      <c r="B514" s="11" t="s">
        <v>496</v>
      </c>
      <c r="C514" s="11" t="s">
        <v>2310</v>
      </c>
      <c r="D514" s="18" t="s">
        <v>1193</v>
      </c>
      <c r="E514" s="19" t="s">
        <v>497</v>
      </c>
      <c r="F514" s="12">
        <f>VLOOKUP(C514,'Región 5'!$B$6:$N$1720,13,FALSE)</f>
        <v>15654.72449863168</v>
      </c>
      <c r="G514" s="13">
        <v>0.19</v>
      </c>
      <c r="H514" s="27">
        <f t="shared" si="216"/>
        <v>2974.3976547400193</v>
      </c>
      <c r="I514" s="14">
        <f t="shared" si="217"/>
        <v>18629</v>
      </c>
      <c r="J514" s="28">
        <f>VLOOKUP(C514,'Región 5'!$B$6:$N$1720,7,FALSE)</f>
        <v>19618.673087276031</v>
      </c>
      <c r="K514" s="29">
        <v>0.19</v>
      </c>
      <c r="L514" s="28">
        <f t="shared" si="204"/>
        <v>3728</v>
      </c>
      <c r="M514" s="30">
        <f t="shared" si="205"/>
        <v>23347</v>
      </c>
      <c r="N514" s="28">
        <f>VLOOKUP(C514,'Región 5'!$B$6:$N$1720,11,FALSE)</f>
        <v>17994.446458727423</v>
      </c>
      <c r="O514" s="29">
        <v>0.19</v>
      </c>
      <c r="P514" s="28">
        <f t="shared" si="206"/>
        <v>3419</v>
      </c>
      <c r="Q514" s="30">
        <f t="shared" si="207"/>
        <v>21413</v>
      </c>
      <c r="R514" s="38">
        <f>VLOOKUP(C514,'Región 5'!$B$6:$N$1720,10,FALSE)</f>
        <v>22647.973257876562</v>
      </c>
      <c r="S514" s="13">
        <v>0.19</v>
      </c>
      <c r="T514" s="28">
        <f t="shared" si="208"/>
        <v>4303</v>
      </c>
      <c r="U514" s="30">
        <f t="shared" si="209"/>
        <v>26951</v>
      </c>
      <c r="V514" s="12">
        <f>VLOOKUP(C514,'Región 5'!$B$6:$N$1720,9,FALSE)</f>
        <v>14775.077825727914</v>
      </c>
      <c r="W514" s="13">
        <v>0.19</v>
      </c>
      <c r="X514" s="28">
        <f t="shared" si="210"/>
        <v>2807</v>
      </c>
      <c r="Y514" s="30">
        <f t="shared" ref="Y514:Y526" si="222">ROUND(V514+X514,)</f>
        <v>17582</v>
      </c>
      <c r="Z514" s="38">
        <f>VLOOKUP(C514,'Región 5'!$B$6:$N$1720,5,FALSE)</f>
        <v>12603.424152234496</v>
      </c>
      <c r="AA514" s="13">
        <v>0.19</v>
      </c>
      <c r="AB514" s="28">
        <v>2679</v>
      </c>
      <c r="AC514" s="30">
        <f t="shared" si="211"/>
        <v>15282</v>
      </c>
      <c r="AD514" s="54">
        <f t="shared" si="212"/>
        <v>17215.719880079017</v>
      </c>
      <c r="AE514" s="54">
        <f t="shared" si="213"/>
        <v>16901.173912129401</v>
      </c>
      <c r="AF514" s="54">
        <f t="shared" si="214"/>
        <v>16824.585478679553</v>
      </c>
      <c r="AG514" s="54">
        <f t="shared" si="218"/>
        <v>16592.821929863792</v>
      </c>
      <c r="AH514" s="55">
        <f t="shared" si="215"/>
        <v>3620.9581069193396</v>
      </c>
      <c r="AI514" s="54">
        <f t="shared" si="219"/>
        <v>12603.424152234496</v>
      </c>
      <c r="AJ514" s="60">
        <v>0.19</v>
      </c>
      <c r="AK514" s="55">
        <f t="shared" si="220"/>
        <v>2395</v>
      </c>
      <c r="AL514" s="61">
        <f t="shared" si="221"/>
        <v>14998.424152234496</v>
      </c>
      <c r="AM514" s="62" t="s">
        <v>4668</v>
      </c>
    </row>
    <row r="515" spans="2:39" s="6" customFormat="1" ht="57.6">
      <c r="B515" s="11" t="s">
        <v>498</v>
      </c>
      <c r="C515" s="11" t="s">
        <v>2312</v>
      </c>
      <c r="D515" s="18" t="s">
        <v>1193</v>
      </c>
      <c r="E515" s="19" t="s">
        <v>499</v>
      </c>
      <c r="F515" s="12">
        <f>VLOOKUP(C515,'Región 5'!$B$6:$N$1720,13,FALSE)</f>
        <v>139169.0645795789</v>
      </c>
      <c r="G515" s="13">
        <v>0.19</v>
      </c>
      <c r="H515" s="27">
        <f t="shared" si="216"/>
        <v>26442.122270119991</v>
      </c>
      <c r="I515" s="14">
        <f t="shared" si="217"/>
        <v>165611</v>
      </c>
      <c r="J515" s="28">
        <f>VLOOKUP(C515,'Región 5'!$B$6:$N$1720,7,FALSE)</f>
        <v>166068.03323018854</v>
      </c>
      <c r="K515" s="29">
        <v>0.19</v>
      </c>
      <c r="L515" s="28">
        <f t="shared" si="204"/>
        <v>31553</v>
      </c>
      <c r="M515" s="30">
        <f t="shared" si="205"/>
        <v>197621</v>
      </c>
      <c r="N515" s="28">
        <f>VLOOKUP(C515,'Región 5'!$B$6:$N$1720,11,FALSE)</f>
        <v>153694.40319903489</v>
      </c>
      <c r="O515" s="29">
        <v>0.19</v>
      </c>
      <c r="P515" s="28">
        <f t="shared" si="206"/>
        <v>29202</v>
      </c>
      <c r="Q515" s="30">
        <f t="shared" si="207"/>
        <v>182896</v>
      </c>
      <c r="R515" s="38">
        <f>VLOOKUP(C515,'Región 5'!$B$6:$N$1720,10,FALSE)</f>
        <v>192177.28043684515</v>
      </c>
      <c r="S515" s="13">
        <v>0.19</v>
      </c>
      <c r="T515" s="28">
        <f t="shared" si="208"/>
        <v>36514</v>
      </c>
      <c r="U515" s="30">
        <f t="shared" si="209"/>
        <v>228691</v>
      </c>
      <c r="V515" s="12">
        <f>VLOOKUP(C515,'Región 5'!$B$6:$N$1720,9,FALSE)</f>
        <v>126203.83480629625</v>
      </c>
      <c r="W515" s="13">
        <v>0.19</v>
      </c>
      <c r="X515" s="28">
        <f t="shared" si="210"/>
        <v>23979</v>
      </c>
      <c r="Y515" s="30">
        <f t="shared" si="222"/>
        <v>150183</v>
      </c>
      <c r="Z515" s="38">
        <f>VLOOKUP(C515,'Región 5'!$B$6:$N$1720,5,FALSE)</f>
        <v>107722.52249871616</v>
      </c>
      <c r="AA515" s="13">
        <v>0.19</v>
      </c>
      <c r="AB515" s="28">
        <v>38446.5</v>
      </c>
      <c r="AC515" s="30">
        <f t="shared" si="211"/>
        <v>146169</v>
      </c>
      <c r="AD515" s="54">
        <f t="shared" si="212"/>
        <v>147505.8564584433</v>
      </c>
      <c r="AE515" s="54">
        <f t="shared" si="213"/>
        <v>144964.38545156957</v>
      </c>
      <c r="AF515" s="54">
        <f t="shared" si="214"/>
        <v>146431.7338893069</v>
      </c>
      <c r="AG515" s="54">
        <f t="shared" si="218"/>
        <v>142437.02417188743</v>
      </c>
      <c r="AH515" s="55">
        <f t="shared" si="215"/>
        <v>29947.889821406032</v>
      </c>
      <c r="AI515" s="54">
        <f t="shared" si="219"/>
        <v>107722.52249871616</v>
      </c>
      <c r="AJ515" s="60">
        <v>0.19</v>
      </c>
      <c r="AK515" s="55">
        <f t="shared" si="220"/>
        <v>20467</v>
      </c>
      <c r="AL515" s="61">
        <f t="shared" si="221"/>
        <v>128189.52249871616</v>
      </c>
      <c r="AM515" s="62" t="s">
        <v>4668</v>
      </c>
    </row>
    <row r="516" spans="2:39" s="6" customFormat="1" ht="57.6">
      <c r="B516" s="11" t="s">
        <v>500</v>
      </c>
      <c r="C516" s="11" t="s">
        <v>2314</v>
      </c>
      <c r="D516" s="18" t="s">
        <v>1193</v>
      </c>
      <c r="E516" s="19" t="s">
        <v>501</v>
      </c>
      <c r="F516" s="12">
        <f>VLOOKUP(C516,'Región 5'!$B$6:$N$1720,13,FALSE)</f>
        <v>28580.643809428482</v>
      </c>
      <c r="G516" s="13">
        <v>0.19</v>
      </c>
      <c r="H516" s="27">
        <f t="shared" si="216"/>
        <v>5430.3223237914117</v>
      </c>
      <c r="I516" s="14">
        <f t="shared" si="217"/>
        <v>34011</v>
      </c>
      <c r="J516" s="28">
        <f>VLOOKUP(C516,'Región 5'!$B$6:$N$1720,7,FALSE)</f>
        <v>34476.952052616194</v>
      </c>
      <c r="K516" s="29">
        <v>0.19</v>
      </c>
      <c r="L516" s="28">
        <f t="shared" si="204"/>
        <v>6551</v>
      </c>
      <c r="M516" s="30">
        <f t="shared" si="205"/>
        <v>41028</v>
      </c>
      <c r="N516" s="28">
        <f>VLOOKUP(C516,'Región 5'!$B$6:$N$1720,11,FALSE)</f>
        <v>31903.519026193917</v>
      </c>
      <c r="O516" s="29">
        <v>0.19</v>
      </c>
      <c r="P516" s="28">
        <f t="shared" si="206"/>
        <v>6062</v>
      </c>
      <c r="Q516" s="30">
        <f t="shared" si="207"/>
        <v>37966</v>
      </c>
      <c r="R516" s="38">
        <f>VLOOKUP(C516,'Región 5'!$B$6:$N$1720,10,FALSE)</f>
        <v>39886.449284184651</v>
      </c>
      <c r="S516" s="13">
        <v>0.19</v>
      </c>
      <c r="T516" s="28">
        <f t="shared" si="208"/>
        <v>7578</v>
      </c>
      <c r="U516" s="30">
        <f t="shared" si="209"/>
        <v>47464</v>
      </c>
      <c r="V516" s="12">
        <f>VLOOKUP(C516,'Región 5'!$B$6:$N$1720,9,FALSE)</f>
        <v>26200.979453013959</v>
      </c>
      <c r="W516" s="13">
        <v>0.19</v>
      </c>
      <c r="X516" s="28">
        <f t="shared" si="210"/>
        <v>4978</v>
      </c>
      <c r="Y516" s="30">
        <f t="shared" si="222"/>
        <v>31179</v>
      </c>
      <c r="Z516" s="38">
        <f>VLOOKUP(C516,'Región 5'!$B$6:$N$1720,5,FALSE)</f>
        <v>22347.478275110912</v>
      </c>
      <c r="AA516" s="13">
        <v>0.19</v>
      </c>
      <c r="AB516" s="28">
        <v>6811.5</v>
      </c>
      <c r="AC516" s="30">
        <f t="shared" si="211"/>
        <v>29159</v>
      </c>
      <c r="AD516" s="54">
        <f t="shared" si="212"/>
        <v>30566.003650091356</v>
      </c>
      <c r="AE516" s="54">
        <f t="shared" si="213"/>
        <v>30035.51951109296</v>
      </c>
      <c r="AF516" s="54">
        <f t="shared" si="214"/>
        <v>30242.081417811198</v>
      </c>
      <c r="AG516" s="54">
        <f t="shared" si="218"/>
        <v>29509.614353962181</v>
      </c>
      <c r="AH516" s="55">
        <f t="shared" si="215"/>
        <v>6236.8969990500054</v>
      </c>
      <c r="AI516" s="54">
        <f t="shared" si="219"/>
        <v>22347.478275110912</v>
      </c>
      <c r="AJ516" s="60">
        <v>0.19</v>
      </c>
      <c r="AK516" s="55">
        <f t="shared" si="220"/>
        <v>4246</v>
      </c>
      <c r="AL516" s="61">
        <f t="shared" si="221"/>
        <v>26593.478275110912</v>
      </c>
      <c r="AM516" s="62" t="s">
        <v>4668</v>
      </c>
    </row>
    <row r="517" spans="2:39" s="6" customFormat="1" ht="57.6">
      <c r="B517" s="11" t="s">
        <v>502</v>
      </c>
      <c r="C517" s="11" t="s">
        <v>2354</v>
      </c>
      <c r="D517" s="18" t="s">
        <v>1193</v>
      </c>
      <c r="E517" s="19" t="s">
        <v>503</v>
      </c>
      <c r="F517" s="12">
        <f>VLOOKUP(C517,'Región 5'!$B$6:$N$1720,13,FALSE)</f>
        <v>229779.75894826444</v>
      </c>
      <c r="G517" s="13">
        <v>0.19</v>
      </c>
      <c r="H517" s="27">
        <f t="shared" si="216"/>
        <v>43658.154200170247</v>
      </c>
      <c r="I517" s="14">
        <f t="shared" si="217"/>
        <v>273438</v>
      </c>
      <c r="J517" s="28">
        <f>VLOOKUP(C517,'Región 5'!$B$6:$N$1720,7,FALSE)</f>
        <v>361600.63424691767</v>
      </c>
      <c r="K517" s="29">
        <v>0.19</v>
      </c>
      <c r="L517" s="28">
        <f t="shared" si="204"/>
        <v>68704</v>
      </c>
      <c r="M517" s="30">
        <f t="shared" si="205"/>
        <v>430305</v>
      </c>
      <c r="N517" s="28">
        <f>VLOOKUP(C517,'Región 5'!$B$6:$N$1720,11,FALSE)</f>
        <v>458900.16544683668</v>
      </c>
      <c r="O517" s="29">
        <v>0.19</v>
      </c>
      <c r="P517" s="28">
        <f t="shared" si="206"/>
        <v>87191</v>
      </c>
      <c r="Q517" s="30">
        <f t="shared" si="207"/>
        <v>546091</v>
      </c>
      <c r="R517" s="38">
        <f>VLOOKUP(C517,'Región 5'!$B$6:$N$1720,10,FALSE)</f>
        <v>306922.42878414888</v>
      </c>
      <c r="S517" s="13">
        <v>0.19</v>
      </c>
      <c r="T517" s="28">
        <f t="shared" si="208"/>
        <v>58315</v>
      </c>
      <c r="U517" s="30">
        <f t="shared" si="209"/>
        <v>365237</v>
      </c>
      <c r="V517" s="12">
        <f>VLOOKUP(C517,'Región 5'!$B$6:$N$1720,9,FALSE)</f>
        <v>337836.52744127996</v>
      </c>
      <c r="W517" s="13">
        <v>0.19</v>
      </c>
      <c r="X517" s="28">
        <f t="shared" si="210"/>
        <v>64189</v>
      </c>
      <c r="Y517" s="30">
        <f t="shared" si="222"/>
        <v>402026</v>
      </c>
      <c r="Z517" s="38">
        <f>VLOOKUP(C517,'Región 5'!$B$6:$N$1720,5,FALSE)</f>
        <v>190550.24666420379</v>
      </c>
      <c r="AA517" s="13">
        <v>0.19</v>
      </c>
      <c r="AB517" s="28">
        <v>41610</v>
      </c>
      <c r="AC517" s="30">
        <f t="shared" si="211"/>
        <v>232160</v>
      </c>
      <c r="AD517" s="54">
        <f t="shared" si="212"/>
        <v>314264.96025527525</v>
      </c>
      <c r="AE517" s="54">
        <f t="shared" si="213"/>
        <v>301648.14032624324</v>
      </c>
      <c r="AF517" s="54">
        <f t="shared" si="214"/>
        <v>322379.47811271442</v>
      </c>
      <c r="AG517" s="54">
        <f t="shared" si="218"/>
        <v>288979.45284862199</v>
      </c>
      <c r="AH517" s="55">
        <f t="shared" si="215"/>
        <v>96138.046329082325</v>
      </c>
      <c r="AI517" s="54">
        <f t="shared" si="219"/>
        <v>190550.24666420379</v>
      </c>
      <c r="AJ517" s="60">
        <v>0.19</v>
      </c>
      <c r="AK517" s="55">
        <f t="shared" si="220"/>
        <v>36205</v>
      </c>
      <c r="AL517" s="61">
        <f t="shared" si="221"/>
        <v>226755.24666420379</v>
      </c>
      <c r="AM517" s="62" t="s">
        <v>4668</v>
      </c>
    </row>
    <row r="518" spans="2:39" s="6" customFormat="1" ht="57.6">
      <c r="B518" s="11" t="s">
        <v>504</v>
      </c>
      <c r="C518" s="11" t="s">
        <v>2362</v>
      </c>
      <c r="D518" s="18" t="s">
        <v>1193</v>
      </c>
      <c r="E518" s="19" t="s">
        <v>505</v>
      </c>
      <c r="F518" s="12">
        <f>VLOOKUP(C518,'Región 5'!$B$6:$N$1720,13,FALSE)</f>
        <v>760474.91945187841</v>
      </c>
      <c r="G518" s="13">
        <v>0.19</v>
      </c>
      <c r="H518" s="27">
        <f t="shared" si="216"/>
        <v>144490.2346958569</v>
      </c>
      <c r="I518" s="14">
        <f t="shared" si="217"/>
        <v>904965</v>
      </c>
      <c r="J518" s="28">
        <f>VLOOKUP(C518,'Región 5'!$B$6:$N$1720,7,FALSE)</f>
        <v>829509.77375885518</v>
      </c>
      <c r="K518" s="29">
        <v>0.19</v>
      </c>
      <c r="L518" s="28">
        <f t="shared" si="204"/>
        <v>157607</v>
      </c>
      <c r="M518" s="30">
        <f t="shared" si="205"/>
        <v>987117</v>
      </c>
      <c r="N518" s="28">
        <f>VLOOKUP(C518,'Región 5'!$B$6:$N$1720,11,FALSE)</f>
        <v>640954.55787312589</v>
      </c>
      <c r="O518" s="29">
        <v>0.19</v>
      </c>
      <c r="P518" s="28">
        <f t="shared" si="206"/>
        <v>121781</v>
      </c>
      <c r="Q518" s="30">
        <f t="shared" si="207"/>
        <v>762736</v>
      </c>
      <c r="R518" s="38">
        <f>VLOOKUP(C518,'Región 5'!$B$6:$N$1720,10,FALSE)</f>
        <v>954939.65674275765</v>
      </c>
      <c r="S518" s="13">
        <v>0.19</v>
      </c>
      <c r="T518" s="28">
        <f t="shared" si="208"/>
        <v>181439</v>
      </c>
      <c r="U518" s="30">
        <f t="shared" si="209"/>
        <v>1136379</v>
      </c>
      <c r="V518" s="12">
        <f>VLOOKUP(C518,'Región 5'!$B$6:$N$1720,9,FALSE)</f>
        <v>1009005.0952912895</v>
      </c>
      <c r="W518" s="13">
        <v>0.19</v>
      </c>
      <c r="X518" s="28">
        <f t="shared" si="210"/>
        <v>191711</v>
      </c>
      <c r="Y518" s="30">
        <f t="shared" si="222"/>
        <v>1200716</v>
      </c>
      <c r="Z518" s="38">
        <f>VLOOKUP(C518,'Región 5'!$B$6:$N$1720,5,FALSE)</f>
        <v>487126.97853573732</v>
      </c>
      <c r="AA518" s="13">
        <v>0.19</v>
      </c>
      <c r="AB518" s="28">
        <v>54150</v>
      </c>
      <c r="AC518" s="30">
        <f t="shared" si="211"/>
        <v>541277</v>
      </c>
      <c r="AD518" s="54">
        <f t="shared" si="212"/>
        <v>780335.16360894067</v>
      </c>
      <c r="AE518" s="54">
        <f t="shared" si="213"/>
        <v>758066.87367488479</v>
      </c>
      <c r="AF518" s="54">
        <f t="shared" si="214"/>
        <v>794992.34660536679</v>
      </c>
      <c r="AG518" s="54">
        <f t="shared" si="218"/>
        <v>734233.54901840677</v>
      </c>
      <c r="AH518" s="55">
        <f t="shared" si="215"/>
        <v>195441.66971692938</v>
      </c>
      <c r="AI518" s="54">
        <f t="shared" si="219"/>
        <v>487126.97853573732</v>
      </c>
      <c r="AJ518" s="60">
        <v>0.19</v>
      </c>
      <c r="AK518" s="55">
        <f t="shared" si="220"/>
        <v>92554</v>
      </c>
      <c r="AL518" s="61">
        <f t="shared" si="221"/>
        <v>579680.97853573738</v>
      </c>
      <c r="AM518" s="62" t="s">
        <v>4668</v>
      </c>
    </row>
    <row r="519" spans="2:39" s="6" customFormat="1" ht="57.6">
      <c r="B519" s="11" t="s">
        <v>506</v>
      </c>
      <c r="C519" s="11" t="s">
        <v>2382</v>
      </c>
      <c r="D519" s="18" t="s">
        <v>1193</v>
      </c>
      <c r="E519" s="19" t="s">
        <v>507</v>
      </c>
      <c r="F519" s="12">
        <f>VLOOKUP(C519,'Región 5'!$B$6:$N$1720,13,FALSE)</f>
        <v>10627.978099988481</v>
      </c>
      <c r="G519" s="13">
        <v>0.19</v>
      </c>
      <c r="H519" s="27">
        <f t="shared" si="216"/>
        <v>2019.3158389978114</v>
      </c>
      <c r="I519" s="14">
        <f t="shared" si="217"/>
        <v>12647</v>
      </c>
      <c r="J519" s="28">
        <f>VLOOKUP(C519,'Región 5'!$B$6:$N$1720,7,FALSE)</f>
        <v>16082.977178827778</v>
      </c>
      <c r="K519" s="29">
        <v>0.19</v>
      </c>
      <c r="L519" s="28">
        <f t="shared" si="204"/>
        <v>3056</v>
      </c>
      <c r="M519" s="30">
        <f t="shared" si="205"/>
        <v>19139</v>
      </c>
      <c r="N519" s="28">
        <f>VLOOKUP(C519,'Región 5'!$B$6:$N$1720,11,FALSE)</f>
        <v>6913.4083586534398</v>
      </c>
      <c r="O519" s="29">
        <v>0.19</v>
      </c>
      <c r="P519" s="28">
        <f t="shared" si="206"/>
        <v>1314</v>
      </c>
      <c r="Q519" s="30">
        <f t="shared" si="207"/>
        <v>8227</v>
      </c>
      <c r="R519" s="38">
        <f>VLOOKUP(C519,'Región 5'!$B$6:$N$1720,10,FALSE)</f>
        <v>13542.51503901115</v>
      </c>
      <c r="S519" s="13">
        <v>0.19</v>
      </c>
      <c r="T519" s="28">
        <f t="shared" si="208"/>
        <v>2573</v>
      </c>
      <c r="U519" s="30">
        <f t="shared" si="209"/>
        <v>16116</v>
      </c>
      <c r="V519" s="12">
        <f>VLOOKUP(C519,'Región 5'!$B$6:$N$1720,9,FALSE)</f>
        <v>14324.268763510272</v>
      </c>
      <c r="W519" s="13">
        <v>0.19</v>
      </c>
      <c r="X519" s="28">
        <f t="shared" si="210"/>
        <v>2722</v>
      </c>
      <c r="Y519" s="30">
        <f t="shared" si="222"/>
        <v>17046</v>
      </c>
      <c r="Z519" s="38">
        <f>VLOOKUP(C519,'Región 5'!$B$6:$N$1720,5,FALSE)</f>
        <v>11527.569858083329</v>
      </c>
      <c r="AA519" s="13">
        <v>0.19</v>
      </c>
      <c r="AB519" s="28">
        <v>2565</v>
      </c>
      <c r="AC519" s="30">
        <f t="shared" si="211"/>
        <v>14093</v>
      </c>
      <c r="AD519" s="54">
        <f t="shared" si="212"/>
        <v>12169.786216345741</v>
      </c>
      <c r="AE519" s="54">
        <f t="shared" si="213"/>
        <v>11758.081772642543</v>
      </c>
      <c r="AF519" s="54">
        <f t="shared" si="214"/>
        <v>12535.042448547239</v>
      </c>
      <c r="AG519" s="54">
        <f t="shared" si="218"/>
        <v>11292.69467182597</v>
      </c>
      <c r="AH519" s="55">
        <f t="shared" si="215"/>
        <v>3232.9047396045189</v>
      </c>
      <c r="AI519" s="54">
        <f t="shared" si="219"/>
        <v>6913.4083586534398</v>
      </c>
      <c r="AJ519" s="60">
        <v>0.19</v>
      </c>
      <c r="AK519" s="55">
        <f t="shared" si="220"/>
        <v>1314</v>
      </c>
      <c r="AL519" s="61">
        <f t="shared" si="221"/>
        <v>8227.4083586534398</v>
      </c>
      <c r="AM519" s="62" t="s">
        <v>4668</v>
      </c>
    </row>
    <row r="520" spans="2:39" s="6" customFormat="1" ht="57.6">
      <c r="B520" s="11" t="s">
        <v>508</v>
      </c>
      <c r="C520" s="11" t="s">
        <v>2396</v>
      </c>
      <c r="D520" s="18" t="s">
        <v>1193</v>
      </c>
      <c r="E520" s="19" t="s">
        <v>509</v>
      </c>
      <c r="F520" s="12">
        <f>VLOOKUP(C520,'Región 5'!$B$6:$N$1720,13,FALSE)</f>
        <v>45944.462083598853</v>
      </c>
      <c r="G520" s="13">
        <v>0.19</v>
      </c>
      <c r="H520" s="27">
        <f t="shared" si="216"/>
        <v>8729.4477958837815</v>
      </c>
      <c r="I520" s="14">
        <f t="shared" si="217"/>
        <v>54674</v>
      </c>
      <c r="J520" s="28">
        <f>VLOOKUP(C520,'Región 5'!$B$6:$N$1720,7,FALSE)</f>
        <v>30806.774357399041</v>
      </c>
      <c r="K520" s="29">
        <v>0.19</v>
      </c>
      <c r="L520" s="28">
        <f t="shared" si="204"/>
        <v>5853</v>
      </c>
      <c r="M520" s="30">
        <f t="shared" si="205"/>
        <v>36660</v>
      </c>
      <c r="N520" s="28">
        <f>VLOOKUP(C520,'Región 5'!$B$6:$N$1720,11,FALSE)</f>
        <v>99704.535580776443</v>
      </c>
      <c r="O520" s="29">
        <v>0.19</v>
      </c>
      <c r="P520" s="28">
        <f t="shared" si="206"/>
        <v>18944</v>
      </c>
      <c r="Q520" s="30">
        <f t="shared" si="207"/>
        <v>118649</v>
      </c>
      <c r="R520" s="38">
        <f>VLOOKUP(C520,'Región 5'!$B$6:$N$1720,10,FALSE)</f>
        <v>32044.529055038973</v>
      </c>
      <c r="S520" s="13">
        <v>0.19</v>
      </c>
      <c r="T520" s="28">
        <f t="shared" si="208"/>
        <v>6088</v>
      </c>
      <c r="U520" s="30">
        <f t="shared" si="209"/>
        <v>38133</v>
      </c>
      <c r="V520" s="12">
        <f>VLOOKUP(C520,'Región 5'!$B$6:$N$1720,9,FALSE)</f>
        <v>87387.048431477771</v>
      </c>
      <c r="W520" s="13">
        <v>0.19</v>
      </c>
      <c r="X520" s="28">
        <f t="shared" si="210"/>
        <v>16604</v>
      </c>
      <c r="Y520" s="30">
        <f t="shared" si="222"/>
        <v>103991</v>
      </c>
      <c r="Z520" s="38">
        <f>VLOOKUP(C520,'Región 5'!$B$6:$N$1720,5,FALSE)</f>
        <v>50712.690096026112</v>
      </c>
      <c r="AA520" s="13">
        <v>0.19</v>
      </c>
      <c r="AB520" s="28">
        <v>10516.5</v>
      </c>
      <c r="AC520" s="30">
        <f t="shared" si="211"/>
        <v>61229</v>
      </c>
      <c r="AD520" s="54">
        <f t="shared" si="212"/>
        <v>57766.673267386192</v>
      </c>
      <c r="AE520" s="54">
        <f t="shared" si="213"/>
        <v>52117.709533602218</v>
      </c>
      <c r="AF520" s="54">
        <f t="shared" si="214"/>
        <v>48328.576089812486</v>
      </c>
      <c r="AG520" s="54">
        <f t="shared" si="218"/>
        <v>47384.275690128481</v>
      </c>
      <c r="AH520" s="55">
        <f t="shared" si="215"/>
        <v>29031.497130708995</v>
      </c>
      <c r="AI520" s="54">
        <f t="shared" si="219"/>
        <v>30806.774357399041</v>
      </c>
      <c r="AJ520" s="60">
        <v>0.19</v>
      </c>
      <c r="AK520" s="55">
        <f t="shared" si="220"/>
        <v>5853</v>
      </c>
      <c r="AL520" s="61">
        <f t="shared" si="221"/>
        <v>36659.774357399045</v>
      </c>
      <c r="AM520" s="62" t="s">
        <v>4668</v>
      </c>
    </row>
    <row r="521" spans="2:39" s="6" customFormat="1" ht="57.6">
      <c r="B521" s="11" t="s">
        <v>510</v>
      </c>
      <c r="C521" s="11" t="s">
        <v>2402</v>
      </c>
      <c r="D521" s="18" t="s">
        <v>1193</v>
      </c>
      <c r="E521" s="19" t="s">
        <v>511</v>
      </c>
      <c r="F521" s="12">
        <f>VLOOKUP(C521,'Región 5'!$B$6:$N$1720,13,FALSE)</f>
        <v>114882.69840784844</v>
      </c>
      <c r="G521" s="13">
        <v>0.19</v>
      </c>
      <c r="H521" s="27">
        <f t="shared" si="216"/>
        <v>21827.712697491203</v>
      </c>
      <c r="I521" s="14">
        <f t="shared" si="217"/>
        <v>136710</v>
      </c>
      <c r="J521" s="28">
        <f>VLOOKUP(C521,'Región 5'!$B$6:$N$1720,7,FALSE)</f>
        <v>134574.4878063775</v>
      </c>
      <c r="K521" s="29">
        <v>0.19</v>
      </c>
      <c r="L521" s="28">
        <f t="shared" ref="L521:L584" si="223">ROUND(J521*K521,)</f>
        <v>25569</v>
      </c>
      <c r="M521" s="30">
        <f t="shared" ref="M521:M584" si="224">ROUND(J521+L521,)</f>
        <v>160143</v>
      </c>
      <c r="N521" s="28">
        <f>VLOOKUP(C521,'Región 5'!$B$6:$N$1720,11,FALSE)</f>
        <v>86178.017998972922</v>
      </c>
      <c r="O521" s="29">
        <v>0.19</v>
      </c>
      <c r="P521" s="28">
        <f t="shared" ref="P521:P584" si="225">ROUND(N521*O521,)</f>
        <v>16374</v>
      </c>
      <c r="Q521" s="30">
        <f t="shared" ref="Q521:Q584" si="226">ROUND(N521+P521,)</f>
        <v>102552</v>
      </c>
      <c r="R521" s="38">
        <f>VLOOKUP(C521,'Región 5'!$B$6:$N$1720,10,FALSE)</f>
        <v>103554.239933088</v>
      </c>
      <c r="S521" s="13">
        <v>0.19</v>
      </c>
      <c r="T521" s="28">
        <f t="shared" ref="T521:T584" si="227">ROUND(R521*S521,)</f>
        <v>19675</v>
      </c>
      <c r="U521" s="30">
        <f t="shared" ref="U521:U584" si="228">ROUND(R521+T521,)</f>
        <v>123229</v>
      </c>
      <c r="V521" s="12">
        <f>VLOOKUP(C521,'Región 5'!$B$6:$N$1720,9,FALSE)</f>
        <v>129549.04705614949</v>
      </c>
      <c r="W521" s="13">
        <v>0.19</v>
      </c>
      <c r="X521" s="28">
        <f t="shared" ref="X521:X584" si="229">ROUND(V521*W521,)</f>
        <v>24614</v>
      </c>
      <c r="Y521" s="30">
        <f t="shared" si="222"/>
        <v>154163</v>
      </c>
      <c r="Z521" s="38">
        <f>VLOOKUP(C521,'Región 5'!$B$6:$N$1720,5,FALSE)</f>
        <v>99884.715062078467</v>
      </c>
      <c r="AA521" s="13">
        <v>0.19</v>
      </c>
      <c r="AB521" s="28">
        <v>132468</v>
      </c>
      <c r="AC521" s="30">
        <f t="shared" ref="AC521:AC584" si="230">ROUND(Z521+AB521,)</f>
        <v>232353</v>
      </c>
      <c r="AD521" s="54">
        <f t="shared" si="212"/>
        <v>111437.2010440858</v>
      </c>
      <c r="AE521" s="54">
        <f t="shared" si="213"/>
        <v>110141.88411536475</v>
      </c>
      <c r="AF521" s="54">
        <f t="shared" si="214"/>
        <v>109218.46917046822</v>
      </c>
      <c r="AG521" s="54">
        <f t="shared" si="218"/>
        <v>108840.28337342948</v>
      </c>
      <c r="AH521" s="55">
        <f t="shared" si="215"/>
        <v>18487.14035819178</v>
      </c>
      <c r="AI521" s="54">
        <f t="shared" si="219"/>
        <v>86178.017998972922</v>
      </c>
      <c r="AJ521" s="60">
        <v>0.19</v>
      </c>
      <c r="AK521" s="55">
        <f t="shared" si="220"/>
        <v>16374</v>
      </c>
      <c r="AL521" s="61">
        <f t="shared" si="221"/>
        <v>102552.01799897292</v>
      </c>
      <c r="AM521" s="62" t="s">
        <v>4668</v>
      </c>
    </row>
    <row r="522" spans="2:39" s="6" customFormat="1" ht="57.6">
      <c r="B522" s="11" t="s">
        <v>512</v>
      </c>
      <c r="C522" s="11" t="s">
        <v>2404</v>
      </c>
      <c r="D522" s="18" t="s">
        <v>1193</v>
      </c>
      <c r="E522" s="19" t="s">
        <v>513</v>
      </c>
      <c r="F522" s="12">
        <f>VLOOKUP(C522,'Región 5'!$B$6:$N$1720,13,FALSE)</f>
        <v>3889.2654992930816</v>
      </c>
      <c r="G522" s="13">
        <v>0.19</v>
      </c>
      <c r="H522" s="27">
        <f t="shared" si="216"/>
        <v>738.96044486568553</v>
      </c>
      <c r="I522" s="14">
        <f t="shared" si="217"/>
        <v>4628</v>
      </c>
      <c r="J522" s="28">
        <f>VLOOKUP(C522,'Región 5'!$B$6:$N$1720,7,FALSE)</f>
        <v>6365.036024256</v>
      </c>
      <c r="K522" s="29">
        <v>0.19</v>
      </c>
      <c r="L522" s="28">
        <f t="shared" si="223"/>
        <v>1209</v>
      </c>
      <c r="M522" s="30">
        <f t="shared" si="224"/>
        <v>7574</v>
      </c>
      <c r="N522" s="28">
        <f>VLOOKUP(C522,'Región 5'!$B$6:$N$1720,11,FALSE)</f>
        <v>6626.1657073023998</v>
      </c>
      <c r="O522" s="29">
        <v>0.19</v>
      </c>
      <c r="P522" s="28">
        <f t="shared" si="225"/>
        <v>1259</v>
      </c>
      <c r="Q522" s="30">
        <f t="shared" si="226"/>
        <v>7885</v>
      </c>
      <c r="R522" s="38">
        <f>VLOOKUP(C522,'Región 5'!$B$6:$N$1720,10,FALSE)</f>
        <v>6059.0246769360001</v>
      </c>
      <c r="S522" s="13">
        <v>0.19</v>
      </c>
      <c r="T522" s="28">
        <f t="shared" si="227"/>
        <v>1151</v>
      </c>
      <c r="U522" s="30">
        <f t="shared" si="228"/>
        <v>7210</v>
      </c>
      <c r="V522" s="12">
        <f>VLOOKUP(C522,'Región 5'!$B$6:$N$1720,9,FALSE)</f>
        <v>21261.178793637886</v>
      </c>
      <c r="W522" s="13">
        <v>0.19</v>
      </c>
      <c r="X522" s="28">
        <f t="shared" si="229"/>
        <v>4040</v>
      </c>
      <c r="Y522" s="30">
        <f t="shared" si="222"/>
        <v>25301</v>
      </c>
      <c r="Z522" s="38">
        <f>VLOOKUP(C522,'Región 5'!$B$6:$N$1720,5,FALSE)</f>
        <v>3645.3703753277446</v>
      </c>
      <c r="AA522" s="13">
        <v>0.19</v>
      </c>
      <c r="AB522" s="28">
        <v>7951.5</v>
      </c>
      <c r="AC522" s="30">
        <f t="shared" si="230"/>
        <v>11597</v>
      </c>
      <c r="AD522" s="54">
        <f t="shared" si="212"/>
        <v>7974.3401794588508</v>
      </c>
      <c r="AE522" s="54">
        <f t="shared" si="213"/>
        <v>6522.9454266834446</v>
      </c>
      <c r="AF522" s="54">
        <f t="shared" si="214"/>
        <v>6212.0303505960001</v>
      </c>
      <c r="AG522" s="54">
        <f t="shared" si="218"/>
        <v>5705.9127286570229</v>
      </c>
      <c r="AH522" s="55">
        <f t="shared" si="215"/>
        <v>6633.9092971246046</v>
      </c>
      <c r="AI522" s="54">
        <f t="shared" si="219"/>
        <v>3645.3703753277446</v>
      </c>
      <c r="AJ522" s="60">
        <v>0.19</v>
      </c>
      <c r="AK522" s="55">
        <f t="shared" si="220"/>
        <v>693</v>
      </c>
      <c r="AL522" s="61">
        <f t="shared" si="221"/>
        <v>4338.3703753277441</v>
      </c>
      <c r="AM522" s="62" t="s">
        <v>4668</v>
      </c>
    </row>
    <row r="523" spans="2:39" s="6" customFormat="1" ht="57.6">
      <c r="B523" s="11" t="s">
        <v>514</v>
      </c>
      <c r="C523" s="11" t="s">
        <v>2408</v>
      </c>
      <c r="D523" s="18" t="s">
        <v>1193</v>
      </c>
      <c r="E523" s="19" t="s">
        <v>515</v>
      </c>
      <c r="F523" s="12">
        <f>VLOOKUP(C523,'Región 5'!$B$6:$N$1720,13,FALSE)</f>
        <v>45815.20289049088</v>
      </c>
      <c r="G523" s="13">
        <v>0.19</v>
      </c>
      <c r="H523" s="27">
        <f t="shared" si="216"/>
        <v>8704.888549193267</v>
      </c>
      <c r="I523" s="14">
        <f t="shared" si="217"/>
        <v>54520</v>
      </c>
      <c r="J523" s="28">
        <f>VLOOKUP(C523,'Región 5'!$B$6:$N$1720,7,FALSE)</f>
        <v>15618.166343005185</v>
      </c>
      <c r="K523" s="29">
        <v>0.19</v>
      </c>
      <c r="L523" s="28">
        <f t="shared" si="223"/>
        <v>2967</v>
      </c>
      <c r="M523" s="30">
        <f t="shared" si="224"/>
        <v>18585</v>
      </c>
      <c r="N523" s="28">
        <f>VLOOKUP(C523,'Región 5'!$B$6:$N$1720,11,FALSE)</f>
        <v>12197.367495097344</v>
      </c>
      <c r="O523" s="29">
        <v>0.19</v>
      </c>
      <c r="P523" s="28">
        <f t="shared" si="225"/>
        <v>2317</v>
      </c>
      <c r="Q523" s="30">
        <f t="shared" si="226"/>
        <v>14514</v>
      </c>
      <c r="R523" s="38">
        <f>VLOOKUP(C523,'Región 5'!$B$6:$N$1720,10,FALSE)</f>
        <v>7270.8296123232003</v>
      </c>
      <c r="S523" s="13">
        <v>0.19</v>
      </c>
      <c r="T523" s="28">
        <f t="shared" si="227"/>
        <v>1381</v>
      </c>
      <c r="U523" s="30">
        <f t="shared" si="228"/>
        <v>8652</v>
      </c>
      <c r="V523" s="12">
        <f>VLOOKUP(C523,'Región 5'!$B$6:$N$1720,9,FALSE)</f>
        <v>28107.999083114497</v>
      </c>
      <c r="W523" s="13">
        <v>0.19</v>
      </c>
      <c r="X523" s="28">
        <f t="shared" si="229"/>
        <v>5341</v>
      </c>
      <c r="Y523" s="30">
        <f t="shared" si="222"/>
        <v>33449</v>
      </c>
      <c r="Z523" s="38">
        <f>VLOOKUP(C523,'Región 5'!$B$6:$N$1720,5,FALSE)</f>
        <v>6148.2983873274889</v>
      </c>
      <c r="AA523" s="13">
        <v>0.19</v>
      </c>
      <c r="AB523" s="28">
        <v>3391.5</v>
      </c>
      <c r="AC523" s="30">
        <f t="shared" si="230"/>
        <v>9540</v>
      </c>
      <c r="AD523" s="54">
        <f t="shared" si="212"/>
        <v>19192.977301893097</v>
      </c>
      <c r="AE523" s="54">
        <f t="shared" si="213"/>
        <v>14905.473162143755</v>
      </c>
      <c r="AF523" s="54">
        <f t="shared" si="214"/>
        <v>13907.766919051264</v>
      </c>
      <c r="AG523" s="54">
        <f t="shared" si="218"/>
        <v>11914.234228099074</v>
      </c>
      <c r="AH523" s="55">
        <f t="shared" si="215"/>
        <v>15246.242764213051</v>
      </c>
      <c r="AI523" s="54">
        <f t="shared" si="219"/>
        <v>6148.2983873274889</v>
      </c>
      <c r="AJ523" s="60">
        <v>0.19</v>
      </c>
      <c r="AK523" s="55">
        <f t="shared" si="220"/>
        <v>1168</v>
      </c>
      <c r="AL523" s="61">
        <f t="shared" si="221"/>
        <v>7316.2983873274889</v>
      </c>
      <c r="AM523" s="62" t="s">
        <v>4668</v>
      </c>
    </row>
    <row r="524" spans="2:39" s="6" customFormat="1" ht="57.6">
      <c r="B524" s="11" t="s">
        <v>516</v>
      </c>
      <c r="C524" s="11" t="s">
        <v>2422</v>
      </c>
      <c r="D524" s="18" t="s">
        <v>1193</v>
      </c>
      <c r="E524" s="19" t="s">
        <v>517</v>
      </c>
      <c r="F524" s="12">
        <f>VLOOKUP(C524,'Región 5'!$B$6:$N$1720,13,FALSE)</f>
        <v>38634.136606714877</v>
      </c>
      <c r="G524" s="13">
        <v>0.19</v>
      </c>
      <c r="H524" s="27">
        <f t="shared" si="216"/>
        <v>7340.4859552758271</v>
      </c>
      <c r="I524" s="14">
        <f t="shared" si="217"/>
        <v>45975</v>
      </c>
      <c r="J524" s="28">
        <f>VLOOKUP(C524,'Región 5'!$B$6:$N$1720,7,FALSE)</f>
        <v>6365.036024256</v>
      </c>
      <c r="K524" s="29">
        <v>0.19</v>
      </c>
      <c r="L524" s="28">
        <f t="shared" si="223"/>
        <v>1209</v>
      </c>
      <c r="M524" s="30">
        <f t="shared" si="224"/>
        <v>7574</v>
      </c>
      <c r="N524" s="28">
        <f>VLOOKUP(C524,'Región 5'!$B$6:$N$1720,11,FALSE)</f>
        <v>8768.7347566981116</v>
      </c>
      <c r="O524" s="29">
        <v>0.19</v>
      </c>
      <c r="P524" s="28">
        <f t="shared" si="225"/>
        <v>1666</v>
      </c>
      <c r="Q524" s="30">
        <f t="shared" si="226"/>
        <v>10435</v>
      </c>
      <c r="R524" s="38">
        <f>VLOOKUP(C524,'Región 5'!$B$6:$N$1720,10,FALSE)</f>
        <v>7028.4686252457595</v>
      </c>
      <c r="S524" s="13">
        <v>0.19</v>
      </c>
      <c r="T524" s="28">
        <f t="shared" si="227"/>
        <v>1335</v>
      </c>
      <c r="U524" s="30">
        <f t="shared" si="228"/>
        <v>8363</v>
      </c>
      <c r="V524" s="12">
        <f>VLOOKUP(C524,'Región 5'!$B$6:$N$1720,9,FALSE)</f>
        <v>19639.563461919741</v>
      </c>
      <c r="W524" s="13">
        <v>0.19</v>
      </c>
      <c r="X524" s="28">
        <f t="shared" si="229"/>
        <v>3732</v>
      </c>
      <c r="Y524" s="30">
        <f t="shared" si="222"/>
        <v>23372</v>
      </c>
      <c r="Z524" s="38">
        <f>VLOOKUP(C524,'Región 5'!$B$6:$N$1720,5,FALSE)</f>
        <v>8454.0734886272003</v>
      </c>
      <c r="AA524" s="13">
        <v>0.19</v>
      </c>
      <c r="AB524" s="28">
        <v>2394</v>
      </c>
      <c r="AC524" s="30">
        <f t="shared" si="230"/>
        <v>10848</v>
      </c>
      <c r="AD524" s="54">
        <f t="shared" si="212"/>
        <v>14815.002160576949</v>
      </c>
      <c r="AE524" s="54">
        <f t="shared" si="213"/>
        <v>11662.578903492031</v>
      </c>
      <c r="AF524" s="54">
        <f t="shared" si="214"/>
        <v>8611.4041226626559</v>
      </c>
      <c r="AG524" s="54">
        <f t="shared" si="218"/>
        <v>9860.053136681272</v>
      </c>
      <c r="AH524" s="55">
        <f t="shared" si="215"/>
        <v>12646.567540674878</v>
      </c>
      <c r="AI524" s="54">
        <f t="shared" si="219"/>
        <v>6365.036024256</v>
      </c>
      <c r="AJ524" s="60">
        <v>0.19</v>
      </c>
      <c r="AK524" s="55">
        <f t="shared" si="220"/>
        <v>1209</v>
      </c>
      <c r="AL524" s="61">
        <f t="shared" si="221"/>
        <v>7574.036024256</v>
      </c>
      <c r="AM524" s="62" t="s">
        <v>4668</v>
      </c>
    </row>
    <row r="525" spans="2:39" s="6" customFormat="1" ht="57.6">
      <c r="B525" s="11" t="s">
        <v>518</v>
      </c>
      <c r="C525" s="11" t="s">
        <v>2486</v>
      </c>
      <c r="D525" s="18" t="s">
        <v>1193</v>
      </c>
      <c r="E525" s="19" t="s">
        <v>519</v>
      </c>
      <c r="F525" s="12">
        <f>VLOOKUP(C525,'Región 5'!$B$6:$N$1720,13,FALSE)</f>
        <v>29585.993089157117</v>
      </c>
      <c r="G525" s="13">
        <v>0.19</v>
      </c>
      <c r="H525" s="27">
        <f t="shared" si="216"/>
        <v>5621.3386869398519</v>
      </c>
      <c r="I525" s="14">
        <f t="shared" si="217"/>
        <v>35207</v>
      </c>
      <c r="J525" s="28">
        <f>VLOOKUP(C525,'Región 5'!$B$6:$N$1720,7,FALSE)</f>
        <v>16549.0936630656</v>
      </c>
      <c r="K525" s="29">
        <v>0.19</v>
      </c>
      <c r="L525" s="28">
        <f t="shared" si="223"/>
        <v>3144</v>
      </c>
      <c r="M525" s="30">
        <f t="shared" si="224"/>
        <v>19693</v>
      </c>
      <c r="N525" s="28">
        <f>VLOOKUP(C525,'Región 5'!$B$6:$N$1720,11,FALSE)</f>
        <v>37982.618047514108</v>
      </c>
      <c r="O525" s="29">
        <v>0.19</v>
      </c>
      <c r="P525" s="28">
        <f t="shared" si="225"/>
        <v>7217</v>
      </c>
      <c r="Q525" s="30">
        <f t="shared" si="226"/>
        <v>45200</v>
      </c>
      <c r="R525" s="38">
        <f>VLOOKUP(C525,'Región 5'!$B$6:$N$1720,10,FALSE)</f>
        <v>36792.512988788076</v>
      </c>
      <c r="S525" s="13">
        <v>0.19</v>
      </c>
      <c r="T525" s="28">
        <f t="shared" si="227"/>
        <v>6991</v>
      </c>
      <c r="U525" s="30">
        <f t="shared" si="228"/>
        <v>43784</v>
      </c>
      <c r="V525" s="12">
        <f>VLOOKUP(C525,'Región 5'!$B$6:$N$1720,9,FALSE)</f>
        <v>37116.973148215293</v>
      </c>
      <c r="W525" s="13">
        <v>0.19</v>
      </c>
      <c r="X525" s="28">
        <f t="shared" si="229"/>
        <v>7052</v>
      </c>
      <c r="Y525" s="30">
        <f t="shared" si="222"/>
        <v>44169</v>
      </c>
      <c r="Z525" s="38">
        <f>VLOOKUP(C525,'Región 5'!$B$6:$N$1720,5,FALSE)</f>
        <v>7686.3522204707842</v>
      </c>
      <c r="AA525" s="13">
        <v>0.19</v>
      </c>
      <c r="AB525" s="28">
        <v>3676.5</v>
      </c>
      <c r="AC525" s="30">
        <f t="shared" si="230"/>
        <v>11363</v>
      </c>
      <c r="AD525" s="54">
        <f t="shared" si="212"/>
        <v>27618.923859535167</v>
      </c>
      <c r="AE525" s="54">
        <f t="shared" si="213"/>
        <v>24085.163084485808</v>
      </c>
      <c r="AF525" s="54">
        <f t="shared" si="214"/>
        <v>33189.253038972594</v>
      </c>
      <c r="AG525" s="54">
        <f t="shared" si="218"/>
        <v>19686.595918755163</v>
      </c>
      <c r="AH525" s="55">
        <f t="shared" si="215"/>
        <v>12692.452474630109</v>
      </c>
      <c r="AI525" s="54">
        <f t="shared" si="219"/>
        <v>7686.3522204707842</v>
      </c>
      <c r="AJ525" s="60">
        <v>0.19</v>
      </c>
      <c r="AK525" s="55">
        <f t="shared" si="220"/>
        <v>1460</v>
      </c>
      <c r="AL525" s="61">
        <f t="shared" si="221"/>
        <v>9146.3522204707842</v>
      </c>
      <c r="AM525" s="62" t="s">
        <v>4668</v>
      </c>
    </row>
    <row r="526" spans="2:39" s="6" customFormat="1" ht="57.6">
      <c r="B526" s="11" t="s">
        <v>520</v>
      </c>
      <c r="C526" s="11" t="s">
        <v>2488</v>
      </c>
      <c r="D526" s="18" t="s">
        <v>1193</v>
      </c>
      <c r="E526" s="19" t="s">
        <v>521</v>
      </c>
      <c r="F526" s="12">
        <f>VLOOKUP(C526,'Región 5'!$B$6:$N$1720,13,FALSE)</f>
        <v>208250.92222950401</v>
      </c>
      <c r="G526" s="13">
        <v>0.19</v>
      </c>
      <c r="H526" s="27">
        <f t="shared" si="216"/>
        <v>39567.675223605765</v>
      </c>
      <c r="I526" s="14">
        <f t="shared" si="217"/>
        <v>247819</v>
      </c>
      <c r="J526" s="28">
        <f>VLOOKUP(C526,'Región 5'!$B$6:$N$1720,7,FALSE)</f>
        <v>356442.01735833596</v>
      </c>
      <c r="K526" s="29">
        <v>0.19</v>
      </c>
      <c r="L526" s="28">
        <f t="shared" si="223"/>
        <v>67724</v>
      </c>
      <c r="M526" s="30">
        <f t="shared" si="224"/>
        <v>424166</v>
      </c>
      <c r="N526" s="28">
        <f>VLOOKUP(C526,'Región 5'!$B$6:$N$1720,11,FALSE)</f>
        <v>344215.92559810355</v>
      </c>
      <c r="O526" s="29">
        <v>0.19</v>
      </c>
      <c r="P526" s="28">
        <f t="shared" si="225"/>
        <v>65401</v>
      </c>
      <c r="Q526" s="30">
        <f t="shared" si="226"/>
        <v>409617</v>
      </c>
      <c r="R526" s="38">
        <f>VLOOKUP(C526,'Región 5'!$B$6:$N$1720,10,FALSE)</f>
        <v>217077.88890552148</v>
      </c>
      <c r="S526" s="13">
        <v>0.19</v>
      </c>
      <c r="T526" s="28">
        <f t="shared" si="227"/>
        <v>41245</v>
      </c>
      <c r="U526" s="30">
        <f t="shared" si="228"/>
        <v>258323</v>
      </c>
      <c r="V526" s="12">
        <f>VLOOKUP(C526,'Región 5'!$B$6:$N$1720,9,FALSE)</f>
        <v>171891.22516212327</v>
      </c>
      <c r="W526" s="13">
        <v>0.19</v>
      </c>
      <c r="X526" s="28">
        <f t="shared" si="229"/>
        <v>32659</v>
      </c>
      <c r="Y526" s="30">
        <f t="shared" si="222"/>
        <v>204550</v>
      </c>
      <c r="Z526" s="38">
        <f>VLOOKUP(C526,'Región 5'!$B$6:$N$1720,5,FALSE)</f>
        <v>169035.77207801086</v>
      </c>
      <c r="AA526" s="13">
        <v>0.19</v>
      </c>
      <c r="AB526" s="28">
        <v>2536.5</v>
      </c>
      <c r="AC526" s="30">
        <f t="shared" si="230"/>
        <v>171572</v>
      </c>
      <c r="AD526" s="54">
        <f t="shared" si="212"/>
        <v>244485.62522193321</v>
      </c>
      <c r="AE526" s="54">
        <f t="shared" si="213"/>
        <v>233279.07469397533</v>
      </c>
      <c r="AF526" s="54">
        <f t="shared" si="214"/>
        <v>212664.40556751273</v>
      </c>
      <c r="AG526" s="54">
        <f t="shared" si="218"/>
        <v>223440.88769485214</v>
      </c>
      <c r="AH526" s="55">
        <f t="shared" si="215"/>
        <v>84269.960868323382</v>
      </c>
      <c r="AI526" s="54">
        <f t="shared" si="219"/>
        <v>169035.77207801086</v>
      </c>
      <c r="AJ526" s="60">
        <v>0.19</v>
      </c>
      <c r="AK526" s="55">
        <f t="shared" si="220"/>
        <v>32117</v>
      </c>
      <c r="AL526" s="61">
        <f t="shared" si="221"/>
        <v>201152.77207801086</v>
      </c>
      <c r="AM526" s="62" t="s">
        <v>4668</v>
      </c>
    </row>
    <row r="527" spans="2:39" s="6" customFormat="1" ht="57.6">
      <c r="B527" s="11" t="s">
        <v>522</v>
      </c>
      <c r="C527" s="11" t="s">
        <v>2506</v>
      </c>
      <c r="D527" s="18" t="s">
        <v>1193</v>
      </c>
      <c r="E527" s="19" t="s">
        <v>523</v>
      </c>
      <c r="F527" s="12">
        <f>VLOOKUP(C527,'Región 5'!$B$6:$N$1720,13,FALSE)</f>
        <v>8617.279540531199</v>
      </c>
      <c r="G527" s="13">
        <v>0.19</v>
      </c>
      <c r="H527" s="27">
        <f t="shared" si="216"/>
        <v>1637.2831127009279</v>
      </c>
      <c r="I527" s="14">
        <f t="shared" si="217"/>
        <v>10255</v>
      </c>
      <c r="J527" s="28">
        <f>VLOOKUP(C527,'Región 5'!$B$6:$N$1720,7,FALSE)</f>
        <v>6619.6374652262402</v>
      </c>
      <c r="K527" s="29">
        <v>0.19</v>
      </c>
      <c r="L527" s="28">
        <f t="shared" si="223"/>
        <v>1258</v>
      </c>
      <c r="M527" s="30">
        <f t="shared" si="224"/>
        <v>7878</v>
      </c>
      <c r="N527" s="28">
        <f>VLOOKUP(C527,'Región 5'!$B$6:$N$1720,11,FALSE)</f>
        <v>4572.3807501424635</v>
      </c>
      <c r="O527" s="29">
        <v>0.19</v>
      </c>
      <c r="P527" s="28">
        <f t="shared" si="225"/>
        <v>869</v>
      </c>
      <c r="Q527" s="30">
        <f t="shared" si="226"/>
        <v>5441</v>
      </c>
      <c r="R527" s="38">
        <f>VLOOKUP(C527,'Región 5'!$B$6:$N$1720,10,FALSE)</f>
        <v>8354.844209069568</v>
      </c>
      <c r="S527" s="13">
        <v>0.19</v>
      </c>
      <c r="T527" s="28">
        <f t="shared" si="227"/>
        <v>1587</v>
      </c>
      <c r="U527" s="30">
        <f t="shared" si="228"/>
        <v>9942</v>
      </c>
      <c r="V527" s="12">
        <f>VLOOKUP(C527,'Región 5'!$B$6:$N$1720,9,FALSE)</f>
        <v>10720.679137469951</v>
      </c>
      <c r="W527" s="35">
        <v>0.19</v>
      </c>
      <c r="X527" s="39">
        <f t="shared" si="229"/>
        <v>2037</v>
      </c>
      <c r="Y527" s="40"/>
      <c r="Z527" s="38">
        <f>VLOOKUP(C527,'Región 5'!$B$6:$N$1720,5,FALSE)</f>
        <v>4611.5502025994238</v>
      </c>
      <c r="AA527" s="13">
        <v>0.19</v>
      </c>
      <c r="AB527" s="28">
        <v>3961.5</v>
      </c>
      <c r="AC527" s="30">
        <f t="shared" si="230"/>
        <v>8573</v>
      </c>
      <c r="AD527" s="54">
        <f t="shared" si="212"/>
        <v>7249.3952175064742</v>
      </c>
      <c r="AE527" s="54">
        <f t="shared" si="213"/>
        <v>6898.0403151896207</v>
      </c>
      <c r="AF527" s="54">
        <f t="shared" si="214"/>
        <v>7487.2408371479041</v>
      </c>
      <c r="AG527" s="54">
        <f t="shared" si="218"/>
        <v>6552.8540761738213</v>
      </c>
      <c r="AH527" s="55">
        <f t="shared" si="215"/>
        <v>2435.7407355802429</v>
      </c>
      <c r="AI527" s="54">
        <f t="shared" si="219"/>
        <v>4572.3807501424635</v>
      </c>
      <c r="AJ527" s="60">
        <v>0.19</v>
      </c>
      <c r="AK527" s="55">
        <f t="shared" si="220"/>
        <v>869</v>
      </c>
      <c r="AL527" s="61">
        <f t="shared" si="221"/>
        <v>5441.3807501424635</v>
      </c>
      <c r="AM527" s="62" t="s">
        <v>4668</v>
      </c>
    </row>
    <row r="528" spans="2:39" s="6" customFormat="1" ht="57.6">
      <c r="B528" s="11" t="s">
        <v>524</v>
      </c>
      <c r="C528" s="11" t="s">
        <v>2544</v>
      </c>
      <c r="D528" s="18" t="s">
        <v>1193</v>
      </c>
      <c r="E528" s="19" t="s">
        <v>525</v>
      </c>
      <c r="F528" s="12">
        <f>VLOOKUP(C528,'Región 5'!$B$6:$N$1720,13,FALSE)</f>
        <v>124806.93201202687</v>
      </c>
      <c r="G528" s="13">
        <v>0.19</v>
      </c>
      <c r="H528" s="27">
        <f t="shared" si="216"/>
        <v>23713.317082285106</v>
      </c>
      <c r="I528" s="14">
        <f t="shared" si="217"/>
        <v>148520</v>
      </c>
      <c r="J528" s="28">
        <f>VLOOKUP(C528,'Región 5'!$B$6:$N$1720,7,FALSE)</f>
        <v>143485.53824033588</v>
      </c>
      <c r="K528" s="29">
        <v>0.19</v>
      </c>
      <c r="L528" s="28">
        <f t="shared" si="223"/>
        <v>27262</v>
      </c>
      <c r="M528" s="30">
        <f t="shared" si="224"/>
        <v>170748</v>
      </c>
      <c r="N528" s="28">
        <f>VLOOKUP(C528,'Región 5'!$B$6:$N$1720,11,FALSE)</f>
        <v>92071.714945330183</v>
      </c>
      <c r="O528" s="29">
        <v>0.19</v>
      </c>
      <c r="P528" s="28">
        <f t="shared" si="225"/>
        <v>17494</v>
      </c>
      <c r="Q528" s="30">
        <f t="shared" si="226"/>
        <v>109566</v>
      </c>
      <c r="R528" s="38">
        <f>VLOOKUP(C528,'Región 5'!$B$6:$N$1720,10,FALSE)</f>
        <v>90115.984184154164</v>
      </c>
      <c r="S528" s="13">
        <v>0.19</v>
      </c>
      <c r="T528" s="28">
        <f t="shared" si="227"/>
        <v>17122</v>
      </c>
      <c r="U528" s="30">
        <f t="shared" si="228"/>
        <v>107238</v>
      </c>
      <c r="V528" s="12">
        <f>VLOOKUP(C528,'Región 5'!$B$6:$N$1720,9,FALSE)</f>
        <v>130774.26752900321</v>
      </c>
      <c r="W528" s="13">
        <v>0.19</v>
      </c>
      <c r="X528" s="28">
        <f t="shared" si="229"/>
        <v>24847</v>
      </c>
      <c r="Y528" s="30">
        <f t="shared" ref="Y528:Y559" si="231">ROUND(V528+X528,)</f>
        <v>155621</v>
      </c>
      <c r="Z528" s="38">
        <f>VLOOKUP(C528,'Región 5'!$B$6:$N$1720,5,FALSE)</f>
        <v>79909.599957444094</v>
      </c>
      <c r="AA528" s="13">
        <v>0.19</v>
      </c>
      <c r="AB528" s="28">
        <v>22486.5</v>
      </c>
      <c r="AC528" s="30">
        <f t="shared" si="230"/>
        <v>102396</v>
      </c>
      <c r="AD528" s="54">
        <f t="shared" si="212"/>
        <v>110194.00614471575</v>
      </c>
      <c r="AE528" s="54">
        <f t="shared" si="213"/>
        <v>107609.18916740859</v>
      </c>
      <c r="AF528" s="54">
        <f t="shared" si="214"/>
        <v>108439.32347867853</v>
      </c>
      <c r="AG528" s="54">
        <f t="shared" si="218"/>
        <v>105077.82713313372</v>
      </c>
      <c r="AH528" s="55">
        <f t="shared" si="215"/>
        <v>26054.176373865994</v>
      </c>
      <c r="AI528" s="54">
        <f t="shared" si="219"/>
        <v>79909.599957444094</v>
      </c>
      <c r="AJ528" s="60">
        <v>0.19</v>
      </c>
      <c r="AK528" s="55">
        <f t="shared" si="220"/>
        <v>15183</v>
      </c>
      <c r="AL528" s="61">
        <f t="shared" si="221"/>
        <v>95092.599957444094</v>
      </c>
      <c r="AM528" s="62" t="s">
        <v>4668</v>
      </c>
    </row>
    <row r="529" spans="2:39" s="6" customFormat="1" ht="57.6">
      <c r="B529" s="11" t="s">
        <v>526</v>
      </c>
      <c r="C529" s="11" t="s">
        <v>2554</v>
      </c>
      <c r="D529" s="18" t="s">
        <v>1193</v>
      </c>
      <c r="E529" s="19" t="s">
        <v>527</v>
      </c>
      <c r="F529" s="12">
        <f>VLOOKUP(C529,'Región 5'!$B$6:$N$1720,13,FALSE)</f>
        <v>107428.75160528896</v>
      </c>
      <c r="G529" s="13">
        <v>0.19</v>
      </c>
      <c r="H529" s="27">
        <f t="shared" si="216"/>
        <v>20411.462805004903</v>
      </c>
      <c r="I529" s="14">
        <f t="shared" si="217"/>
        <v>127840</v>
      </c>
      <c r="J529" s="28">
        <f>VLOOKUP(C529,'Región 5'!$B$6:$N$1720,7,FALSE)</f>
        <v>129663.94411668991</v>
      </c>
      <c r="K529" s="29">
        <v>0.19</v>
      </c>
      <c r="L529" s="28">
        <f t="shared" si="223"/>
        <v>24636</v>
      </c>
      <c r="M529" s="30">
        <f t="shared" si="224"/>
        <v>154300</v>
      </c>
      <c r="N529" s="28">
        <f>VLOOKUP(C529,'Región 5'!$B$6:$N$1720,11,FALSE)</f>
        <v>73591.567276136455</v>
      </c>
      <c r="O529" s="29">
        <v>0.19</v>
      </c>
      <c r="P529" s="28">
        <f t="shared" si="225"/>
        <v>13982</v>
      </c>
      <c r="Q529" s="30">
        <f t="shared" si="226"/>
        <v>87574</v>
      </c>
      <c r="R529" s="38">
        <f>VLOOKUP(C529,'Región 5'!$B$6:$N$1720,10,FALSE)</f>
        <v>128093.42207158085</v>
      </c>
      <c r="S529" s="13">
        <v>0.19</v>
      </c>
      <c r="T529" s="28">
        <f t="shared" si="227"/>
        <v>24338</v>
      </c>
      <c r="U529" s="30">
        <f t="shared" si="228"/>
        <v>152431</v>
      </c>
      <c r="V529" s="12">
        <f>VLOOKUP(C529,'Región 5'!$B$6:$N$1720,9,FALSE)</f>
        <v>97116.740421786628</v>
      </c>
      <c r="W529" s="13">
        <v>0.19</v>
      </c>
      <c r="X529" s="28">
        <f t="shared" si="229"/>
        <v>18452</v>
      </c>
      <c r="Y529" s="30">
        <f t="shared" si="231"/>
        <v>115569</v>
      </c>
      <c r="Z529" s="38">
        <f>VLOOKUP(C529,'Región 5'!$B$6:$N$1720,5,FALSE)</f>
        <v>122935.93783299942</v>
      </c>
      <c r="AA529" s="13">
        <v>0.19</v>
      </c>
      <c r="AB529" s="28">
        <v>39871.5</v>
      </c>
      <c r="AC529" s="30">
        <f t="shared" si="230"/>
        <v>162807</v>
      </c>
      <c r="AD529" s="54">
        <f t="shared" si="212"/>
        <v>109805.06055408035</v>
      </c>
      <c r="AE529" s="54">
        <f t="shared" si="213"/>
        <v>107781.59318750538</v>
      </c>
      <c r="AF529" s="54">
        <f t="shared" si="214"/>
        <v>115182.3447191442</v>
      </c>
      <c r="AG529" s="54">
        <f t="shared" si="218"/>
        <v>105545.98664895292</v>
      </c>
      <c r="AH529" s="55">
        <f t="shared" si="215"/>
        <v>21814.292419666061</v>
      </c>
      <c r="AI529" s="54">
        <f t="shared" si="219"/>
        <v>73591.567276136455</v>
      </c>
      <c r="AJ529" s="60">
        <v>0.19</v>
      </c>
      <c r="AK529" s="55">
        <f t="shared" si="220"/>
        <v>13982</v>
      </c>
      <c r="AL529" s="61">
        <f t="shared" si="221"/>
        <v>87573.567276136455</v>
      </c>
      <c r="AM529" s="62" t="s">
        <v>4668</v>
      </c>
    </row>
    <row r="530" spans="2:39" s="6" customFormat="1" ht="57.6">
      <c r="B530" s="11" t="s">
        <v>528</v>
      </c>
      <c r="C530" s="11" t="s">
        <v>2582</v>
      </c>
      <c r="D530" s="18" t="s">
        <v>1193</v>
      </c>
      <c r="E530" s="19" t="s">
        <v>529</v>
      </c>
      <c r="F530" s="12">
        <f>VLOOKUP(C530,'Región 5'!$B$6:$N$1720,13,FALSE)</f>
        <v>113317.22595798527</v>
      </c>
      <c r="G530" s="13">
        <v>0.19</v>
      </c>
      <c r="H530" s="27">
        <f t="shared" si="216"/>
        <v>21530.2729320172</v>
      </c>
      <c r="I530" s="14">
        <f t="shared" si="217"/>
        <v>134847</v>
      </c>
      <c r="J530" s="28">
        <f>VLOOKUP(C530,'Región 5'!$B$6:$N$1720,7,FALSE)</f>
        <v>96748.547568691196</v>
      </c>
      <c r="K530" s="29">
        <v>0.19</v>
      </c>
      <c r="L530" s="28">
        <f t="shared" si="223"/>
        <v>18382</v>
      </c>
      <c r="M530" s="30">
        <f t="shared" si="224"/>
        <v>115131</v>
      </c>
      <c r="N530" s="28">
        <f>VLOOKUP(C530,'Región 5'!$B$6:$N$1720,11,FALSE)</f>
        <v>90486.657769238518</v>
      </c>
      <c r="O530" s="29">
        <v>0.19</v>
      </c>
      <c r="P530" s="28">
        <f t="shared" si="225"/>
        <v>17192</v>
      </c>
      <c r="Q530" s="30">
        <f t="shared" si="226"/>
        <v>107679</v>
      </c>
      <c r="R530" s="38">
        <f>VLOOKUP(C530,'Región 5'!$B$6:$N$1720,10,FALSE)</f>
        <v>66450.976093232646</v>
      </c>
      <c r="S530" s="13">
        <v>0.19</v>
      </c>
      <c r="T530" s="28">
        <f t="shared" si="227"/>
        <v>12626</v>
      </c>
      <c r="U530" s="30">
        <f t="shared" si="228"/>
        <v>79077</v>
      </c>
      <c r="V530" s="12">
        <f>VLOOKUP(C530,'Región 5'!$B$6:$N$1720,9,FALSE)</f>
        <v>142161.6107472906</v>
      </c>
      <c r="W530" s="13">
        <v>0.19</v>
      </c>
      <c r="X530" s="28">
        <f t="shared" si="229"/>
        <v>27011</v>
      </c>
      <c r="Y530" s="30">
        <f t="shared" si="231"/>
        <v>169173</v>
      </c>
      <c r="Z530" s="38">
        <f>VLOOKUP(C530,'Región 5'!$B$6:$N$1720,5,FALSE)</f>
        <v>69152.362664347645</v>
      </c>
      <c r="AA530" s="13">
        <v>0.19</v>
      </c>
      <c r="AB530" s="28">
        <v>9946.5</v>
      </c>
      <c r="AC530" s="30">
        <f t="shared" si="230"/>
        <v>79099</v>
      </c>
      <c r="AD530" s="54">
        <f t="shared" si="212"/>
        <v>96386.230133464313</v>
      </c>
      <c r="AE530" s="54">
        <f t="shared" si="213"/>
        <v>93025.627831939913</v>
      </c>
      <c r="AF530" s="54">
        <f t="shared" si="214"/>
        <v>93617.602668964857</v>
      </c>
      <c r="AG530" s="54">
        <f t="shared" si="218"/>
        <v>89879.606153007029</v>
      </c>
      <c r="AH530" s="55">
        <f t="shared" si="215"/>
        <v>28477.300748960912</v>
      </c>
      <c r="AI530" s="54">
        <f t="shared" si="219"/>
        <v>66450.976093232646</v>
      </c>
      <c r="AJ530" s="60">
        <v>0.19</v>
      </c>
      <c r="AK530" s="55">
        <f t="shared" si="220"/>
        <v>12626</v>
      </c>
      <c r="AL530" s="61">
        <f t="shared" si="221"/>
        <v>79076.976093232646</v>
      </c>
      <c r="AM530" s="62" t="s">
        <v>4668</v>
      </c>
    </row>
    <row r="531" spans="2:39" s="6" customFormat="1" ht="57.6">
      <c r="B531" s="11" t="s">
        <v>530</v>
      </c>
      <c r="C531" s="11" t="s">
        <v>2586</v>
      </c>
      <c r="D531" s="18" t="s">
        <v>1193</v>
      </c>
      <c r="E531" s="19" t="s">
        <v>531</v>
      </c>
      <c r="F531" s="12">
        <f>VLOOKUP(C531,'Región 5'!$B$6:$N$1720,13,FALSE)</f>
        <v>113317.22595798527</v>
      </c>
      <c r="G531" s="13">
        <v>0.19</v>
      </c>
      <c r="H531" s="27">
        <f t="shared" si="216"/>
        <v>21530.2729320172</v>
      </c>
      <c r="I531" s="14">
        <f t="shared" si="217"/>
        <v>134847</v>
      </c>
      <c r="J531" s="28">
        <f>VLOOKUP(C531,'Región 5'!$B$6:$N$1720,7,FALSE)</f>
        <v>96748.547568691196</v>
      </c>
      <c r="K531" s="29">
        <v>0.19</v>
      </c>
      <c r="L531" s="28">
        <f t="shared" si="223"/>
        <v>18382</v>
      </c>
      <c r="M531" s="30">
        <f t="shared" si="224"/>
        <v>115131</v>
      </c>
      <c r="N531" s="28">
        <f>VLOOKUP(C531,'Región 5'!$B$6:$N$1720,11,FALSE)</f>
        <v>99103.937309769724</v>
      </c>
      <c r="O531" s="29">
        <v>0.19</v>
      </c>
      <c r="P531" s="28">
        <f t="shared" si="225"/>
        <v>18830</v>
      </c>
      <c r="Q531" s="30">
        <f t="shared" si="226"/>
        <v>117934</v>
      </c>
      <c r="R531" s="38">
        <f>VLOOKUP(C531,'Región 5'!$B$6:$N$1720,10,FALSE)</f>
        <v>74269.27714254678</v>
      </c>
      <c r="S531" s="13">
        <v>0.19</v>
      </c>
      <c r="T531" s="28">
        <f t="shared" si="227"/>
        <v>14111</v>
      </c>
      <c r="U531" s="30">
        <f t="shared" si="228"/>
        <v>88380</v>
      </c>
      <c r="V531" s="12">
        <f>VLOOKUP(C531,'Región 5'!$B$6:$N$1720,9,FALSE)</f>
        <v>133152.6366821898</v>
      </c>
      <c r="W531" s="13">
        <v>0.19</v>
      </c>
      <c r="X531" s="28">
        <f t="shared" si="229"/>
        <v>25299</v>
      </c>
      <c r="Y531" s="30">
        <f t="shared" si="231"/>
        <v>158452</v>
      </c>
      <c r="Z531" s="38">
        <f>VLOOKUP(C531,'Región 5'!$B$6:$N$1720,5,FALSE)</f>
        <v>69152.362664347645</v>
      </c>
      <c r="AA531" s="13">
        <v>0.19</v>
      </c>
      <c r="AB531" s="28">
        <v>9661.5</v>
      </c>
      <c r="AC531" s="30">
        <f t="shared" si="230"/>
        <v>78814</v>
      </c>
      <c r="AD531" s="54">
        <f t="shared" si="212"/>
        <v>97623.997887588412</v>
      </c>
      <c r="AE531" s="54">
        <f t="shared" si="213"/>
        <v>95169.885751917769</v>
      </c>
      <c r="AF531" s="54">
        <f t="shared" si="214"/>
        <v>97926.242439230467</v>
      </c>
      <c r="AG531" s="54">
        <f t="shared" si="218"/>
        <v>92754.64099069756</v>
      </c>
      <c r="AH531" s="55">
        <f t="shared" si="215"/>
        <v>23948.257595011266</v>
      </c>
      <c r="AI531" s="54">
        <f t="shared" si="219"/>
        <v>69152.362664347645</v>
      </c>
      <c r="AJ531" s="60">
        <v>0.19</v>
      </c>
      <c r="AK531" s="55">
        <f t="shared" si="220"/>
        <v>13139</v>
      </c>
      <c r="AL531" s="61">
        <f t="shared" si="221"/>
        <v>82291.362664347645</v>
      </c>
      <c r="AM531" s="62" t="s">
        <v>4668</v>
      </c>
    </row>
    <row r="532" spans="2:39" s="6" customFormat="1" ht="57.6">
      <c r="B532" s="11" t="s">
        <v>532</v>
      </c>
      <c r="C532" s="11" t="s">
        <v>2666</v>
      </c>
      <c r="D532" s="18" t="s">
        <v>1193</v>
      </c>
      <c r="E532" s="19" t="s">
        <v>533</v>
      </c>
      <c r="F532" s="12">
        <f>VLOOKUP(C532,'Región 5'!$B$6:$N$1720,13,FALSE)</f>
        <v>49549.357358054403</v>
      </c>
      <c r="G532" s="13">
        <v>0.19</v>
      </c>
      <c r="H532" s="27">
        <f t="shared" si="216"/>
        <v>9414.3778980303359</v>
      </c>
      <c r="I532" s="14">
        <f t="shared" si="217"/>
        <v>58964</v>
      </c>
      <c r="J532" s="28">
        <f>VLOOKUP(C532,'Región 5'!$B$6:$N$1720,7,FALSE)</f>
        <v>65629.72324005171</v>
      </c>
      <c r="K532" s="29">
        <v>0.19</v>
      </c>
      <c r="L532" s="28">
        <f t="shared" si="223"/>
        <v>12470</v>
      </c>
      <c r="M532" s="30">
        <f t="shared" si="224"/>
        <v>78100</v>
      </c>
      <c r="N532" s="28">
        <f>VLOOKUP(C532,'Región 5'!$B$6:$N$1720,11,FALSE)</f>
        <v>63834.456669107713</v>
      </c>
      <c r="O532" s="29">
        <v>0.19</v>
      </c>
      <c r="P532" s="28">
        <f t="shared" si="225"/>
        <v>12129</v>
      </c>
      <c r="Q532" s="30">
        <f t="shared" si="226"/>
        <v>75963</v>
      </c>
      <c r="R532" s="38">
        <f>VLOOKUP(C532,'Región 5'!$B$6:$N$1720,10,FALSE)</f>
        <v>56679.421750610396</v>
      </c>
      <c r="S532" s="13">
        <v>0.19</v>
      </c>
      <c r="T532" s="28">
        <f t="shared" si="227"/>
        <v>10769</v>
      </c>
      <c r="U532" s="30">
        <f t="shared" si="228"/>
        <v>67448</v>
      </c>
      <c r="V532" s="12">
        <f>VLOOKUP(C532,'Región 5'!$B$6:$N$1720,9,FALSE)</f>
        <v>124233.75235774001</v>
      </c>
      <c r="W532" s="13">
        <v>0.19</v>
      </c>
      <c r="X532" s="28">
        <f t="shared" si="229"/>
        <v>23604</v>
      </c>
      <c r="Y532" s="30">
        <f t="shared" si="231"/>
        <v>147838</v>
      </c>
      <c r="Z532" s="38">
        <f>VLOOKUP(C532,'Región 5'!$B$6:$N$1720,5,FALSE)</f>
        <v>59931.873555979262</v>
      </c>
      <c r="AA532" s="13">
        <v>0.19</v>
      </c>
      <c r="AB532" s="28">
        <v>9120</v>
      </c>
      <c r="AC532" s="30">
        <f t="shared" si="230"/>
        <v>69052</v>
      </c>
      <c r="AD532" s="54">
        <f t="shared" si="212"/>
        <v>69976.430821923903</v>
      </c>
      <c r="AE532" s="54">
        <f t="shared" si="213"/>
        <v>66642.72888698052</v>
      </c>
      <c r="AF532" s="54">
        <f t="shared" si="214"/>
        <v>61883.165112543487</v>
      </c>
      <c r="AG532" s="54">
        <f t="shared" si="218"/>
        <v>64196.899414583444</v>
      </c>
      <c r="AH532" s="55">
        <f t="shared" si="215"/>
        <v>27186.186068468171</v>
      </c>
      <c r="AI532" s="54">
        <f t="shared" si="219"/>
        <v>49549.357358054403</v>
      </c>
      <c r="AJ532" s="60">
        <v>0.19</v>
      </c>
      <c r="AK532" s="55">
        <f t="shared" si="220"/>
        <v>9414</v>
      </c>
      <c r="AL532" s="61">
        <f t="shared" si="221"/>
        <v>58963.357358054403</v>
      </c>
      <c r="AM532" s="62" t="s">
        <v>4668</v>
      </c>
    </row>
    <row r="533" spans="2:39" s="6" customFormat="1" ht="57.6">
      <c r="B533" s="11" t="s">
        <v>534</v>
      </c>
      <c r="C533" s="11" t="s">
        <v>2668</v>
      </c>
      <c r="D533" s="18" t="s">
        <v>1193</v>
      </c>
      <c r="E533" s="19" t="s">
        <v>535</v>
      </c>
      <c r="F533" s="12">
        <f>VLOOKUP(C533,'Región 5'!$B$6:$N$1720,13,FALSE)</f>
        <v>49549.357358054403</v>
      </c>
      <c r="G533" s="13">
        <v>0.19</v>
      </c>
      <c r="H533" s="27">
        <f t="shared" si="216"/>
        <v>9414.3778980303359</v>
      </c>
      <c r="I533" s="14">
        <f t="shared" si="217"/>
        <v>58964</v>
      </c>
      <c r="J533" s="28">
        <f>VLOOKUP(C533,'Región 5'!$B$6:$N$1720,7,FALSE)</f>
        <v>65629.72324005171</v>
      </c>
      <c r="K533" s="29">
        <v>0.19</v>
      </c>
      <c r="L533" s="28">
        <f t="shared" si="223"/>
        <v>12470</v>
      </c>
      <c r="M533" s="30">
        <f t="shared" si="224"/>
        <v>78100</v>
      </c>
      <c r="N533" s="28">
        <f>VLOOKUP(C533,'Región 5'!$B$6:$N$1720,11,FALSE)</f>
        <v>25994.154298853886</v>
      </c>
      <c r="O533" s="29">
        <v>0.19</v>
      </c>
      <c r="P533" s="28">
        <f t="shared" si="225"/>
        <v>4939</v>
      </c>
      <c r="Q533" s="30">
        <f t="shared" si="226"/>
        <v>30933</v>
      </c>
      <c r="R533" s="38">
        <f>VLOOKUP(C533,'Región 5'!$B$6:$N$1720,10,FALSE)</f>
        <v>60920.739024465598</v>
      </c>
      <c r="S533" s="13">
        <v>0.19</v>
      </c>
      <c r="T533" s="28">
        <f t="shared" si="227"/>
        <v>11575</v>
      </c>
      <c r="U533" s="30">
        <f t="shared" si="228"/>
        <v>72496</v>
      </c>
      <c r="V533" s="12">
        <f>VLOOKUP(C533,'Región 5'!$B$6:$N$1720,9,FALSE)</f>
        <v>72059.780555386256</v>
      </c>
      <c r="W533" s="13">
        <v>0.19</v>
      </c>
      <c r="X533" s="28">
        <f t="shared" si="229"/>
        <v>13691</v>
      </c>
      <c r="Y533" s="30">
        <f t="shared" si="231"/>
        <v>85751</v>
      </c>
      <c r="Z533" s="38">
        <f>VLOOKUP(C533,'Región 5'!$B$6:$N$1720,5,FALSE)</f>
        <v>59931.873555979262</v>
      </c>
      <c r="AA533" s="13">
        <v>0.19</v>
      </c>
      <c r="AB533" s="28">
        <v>6811.5</v>
      </c>
      <c r="AC533" s="30">
        <f t="shared" si="230"/>
        <v>66743</v>
      </c>
      <c r="AD533" s="54">
        <f t="shared" si="212"/>
        <v>55680.938005465177</v>
      </c>
      <c r="AE533" s="54">
        <f t="shared" si="213"/>
        <v>53030.009803796151</v>
      </c>
      <c r="AF533" s="54">
        <f t="shared" si="214"/>
        <v>60426.306290222434</v>
      </c>
      <c r="AG533" s="54">
        <f t="shared" si="218"/>
        <v>49641.409829502998</v>
      </c>
      <c r="AH533" s="55">
        <f t="shared" si="215"/>
        <v>16319.75604456884</v>
      </c>
      <c r="AI533" s="54">
        <f t="shared" si="219"/>
        <v>25994.154298853886</v>
      </c>
      <c r="AJ533" s="60">
        <v>0.19</v>
      </c>
      <c r="AK533" s="55">
        <f t="shared" si="220"/>
        <v>4939</v>
      </c>
      <c r="AL533" s="61">
        <f t="shared" si="221"/>
        <v>30933.154298853886</v>
      </c>
      <c r="AM533" s="62" t="s">
        <v>4668</v>
      </c>
    </row>
    <row r="534" spans="2:39" s="6" customFormat="1" ht="57.6">
      <c r="B534" s="11" t="s">
        <v>536</v>
      </c>
      <c r="C534" s="11" t="s">
        <v>2670</v>
      </c>
      <c r="D534" s="18" t="s">
        <v>1193</v>
      </c>
      <c r="E534" s="19" t="s">
        <v>537</v>
      </c>
      <c r="F534" s="12">
        <f>VLOOKUP(C534,'Región 5'!$B$6:$N$1720,13,FALSE)</f>
        <v>51847.298568862716</v>
      </c>
      <c r="G534" s="13">
        <v>0.19</v>
      </c>
      <c r="H534" s="27">
        <f t="shared" si="216"/>
        <v>9850.9867280839153</v>
      </c>
      <c r="I534" s="14">
        <f t="shared" si="217"/>
        <v>61698</v>
      </c>
      <c r="J534" s="28">
        <f>VLOOKUP(C534,'Región 5'!$B$6:$N$1720,7,FALSE)</f>
        <v>469599.95420966297</v>
      </c>
      <c r="K534" s="29">
        <v>0.19</v>
      </c>
      <c r="L534" s="28">
        <f t="shared" si="223"/>
        <v>89224</v>
      </c>
      <c r="M534" s="30">
        <f t="shared" si="224"/>
        <v>558824</v>
      </c>
      <c r="N534" s="28">
        <f>VLOOKUP(C534,'Región 5'!$B$6:$N$1720,11,FALSE)</f>
        <v>239230.04217771365</v>
      </c>
      <c r="O534" s="29">
        <v>0.19</v>
      </c>
      <c r="P534" s="28">
        <f t="shared" si="225"/>
        <v>45454</v>
      </c>
      <c r="Q534" s="30">
        <f t="shared" si="226"/>
        <v>284684</v>
      </c>
      <c r="R534" s="38">
        <f>VLOOKUP(C534,'Región 5'!$B$6:$N$1720,10,FALSE)</f>
        <v>68002.086410528253</v>
      </c>
      <c r="S534" s="13">
        <v>0.19</v>
      </c>
      <c r="T534" s="28">
        <f t="shared" si="227"/>
        <v>12920</v>
      </c>
      <c r="U534" s="30">
        <f t="shared" si="228"/>
        <v>80922</v>
      </c>
      <c r="V534" s="12">
        <f>VLOOKUP(C534,'Región 5'!$B$6:$N$1720,9,FALSE)</f>
        <v>277296.22172380262</v>
      </c>
      <c r="W534" s="13">
        <v>0.19</v>
      </c>
      <c r="X534" s="28">
        <f t="shared" si="229"/>
        <v>52686</v>
      </c>
      <c r="Y534" s="30">
        <f t="shared" si="231"/>
        <v>329982</v>
      </c>
      <c r="Z534" s="38">
        <f>VLOOKUP(C534,'Región 5'!$B$6:$N$1720,5,FALSE)</f>
        <v>192085.68920051662</v>
      </c>
      <c r="AA534" s="13">
        <v>0.19</v>
      </c>
      <c r="AB534" s="28">
        <v>71250</v>
      </c>
      <c r="AC534" s="30">
        <f t="shared" si="230"/>
        <v>263336</v>
      </c>
      <c r="AD534" s="54">
        <f t="shared" si="212"/>
        <v>216343.54871518115</v>
      </c>
      <c r="AE534" s="54">
        <f t="shared" si="213"/>
        <v>166228.38390942517</v>
      </c>
      <c r="AF534" s="54">
        <f t="shared" si="214"/>
        <v>215657.86568911513</v>
      </c>
      <c r="AG534" s="54">
        <f t="shared" si="218"/>
        <v>122163.14289832496</v>
      </c>
      <c r="AH534" s="55">
        <f t="shared" si="215"/>
        <v>153642.75209264379</v>
      </c>
      <c r="AI534" s="54">
        <f t="shared" si="219"/>
        <v>51847.298568862716</v>
      </c>
      <c r="AJ534" s="60">
        <v>0.19</v>
      </c>
      <c r="AK534" s="55">
        <f t="shared" si="220"/>
        <v>9851</v>
      </c>
      <c r="AL534" s="61">
        <f t="shared" si="221"/>
        <v>61698.298568862716</v>
      </c>
      <c r="AM534" s="62" t="s">
        <v>4668</v>
      </c>
    </row>
    <row r="535" spans="2:39" s="6" customFormat="1" ht="57.6">
      <c r="B535" s="11" t="s">
        <v>538</v>
      </c>
      <c r="C535" s="11" t="s">
        <v>2675</v>
      </c>
      <c r="D535" s="18" t="s">
        <v>1193</v>
      </c>
      <c r="E535" s="19" t="s">
        <v>539</v>
      </c>
      <c r="F535" s="12">
        <f>VLOOKUP(C535,'Región 5'!$B$6:$N$1720,13,FALSE)</f>
        <v>1867.07723378176</v>
      </c>
      <c r="G535" s="13">
        <v>0.19</v>
      </c>
      <c r="H535" s="27">
        <f t="shared" si="216"/>
        <v>354.74467441853443</v>
      </c>
      <c r="I535" s="14">
        <f t="shared" si="217"/>
        <v>2222</v>
      </c>
      <c r="J535" s="28">
        <f>VLOOKUP(C535,'Región 5'!$B$6:$N$1720,7,FALSE)</f>
        <v>1868.3828821969919</v>
      </c>
      <c r="K535" s="29">
        <v>0.19</v>
      </c>
      <c r="L535" s="28">
        <f t="shared" si="223"/>
        <v>355</v>
      </c>
      <c r="M535" s="30">
        <f t="shared" si="224"/>
        <v>2223</v>
      </c>
      <c r="N535" s="28">
        <f>VLOOKUP(C535,'Región 5'!$B$6:$N$1720,11,FALSE)</f>
        <v>1711.705072369152</v>
      </c>
      <c r="O535" s="29">
        <v>0.19</v>
      </c>
      <c r="P535" s="28">
        <f t="shared" si="225"/>
        <v>325</v>
      </c>
      <c r="Q535" s="30">
        <f t="shared" si="226"/>
        <v>2037</v>
      </c>
      <c r="R535" s="38">
        <f>VLOOKUP(C535,'Región 5'!$B$6:$N$1720,10,FALSE)</f>
        <v>1652.461275528</v>
      </c>
      <c r="S535" s="13">
        <v>0.19</v>
      </c>
      <c r="T535" s="28">
        <f t="shared" si="227"/>
        <v>314</v>
      </c>
      <c r="U535" s="30">
        <f t="shared" si="228"/>
        <v>1966</v>
      </c>
      <c r="V535" s="12">
        <f>VLOOKUP(C535,'Región 5'!$B$6:$N$1720,9,FALSE)</f>
        <v>2504.4947900980219</v>
      </c>
      <c r="W535" s="13">
        <v>0.19</v>
      </c>
      <c r="X535" s="28">
        <f t="shared" si="229"/>
        <v>476</v>
      </c>
      <c r="Y535" s="30">
        <f t="shared" si="231"/>
        <v>2980</v>
      </c>
      <c r="Z535" s="38">
        <f>VLOOKUP(C535,'Región 5'!$B$6:$N$1720,5,FALSE)</f>
        <v>2307.080749714944</v>
      </c>
      <c r="AA535" s="13">
        <v>0.19</v>
      </c>
      <c r="AB535" s="28">
        <v>427.5</v>
      </c>
      <c r="AC535" s="30">
        <f t="shared" si="230"/>
        <v>2735</v>
      </c>
      <c r="AD535" s="54">
        <f t="shared" si="212"/>
        <v>1985.200333948145</v>
      </c>
      <c r="AE535" s="54">
        <f t="shared" si="213"/>
        <v>1961.8323272686846</v>
      </c>
      <c r="AF535" s="54">
        <f t="shared" si="214"/>
        <v>1867.7300579893758</v>
      </c>
      <c r="AG535" s="54">
        <f t="shared" si="218"/>
        <v>1939.9145701065077</v>
      </c>
      <c r="AH535" s="55">
        <f t="shared" si="215"/>
        <v>342.45818932338034</v>
      </c>
      <c r="AI535" s="54">
        <f t="shared" si="219"/>
        <v>1652.461275528</v>
      </c>
      <c r="AJ535" s="60">
        <v>0.19</v>
      </c>
      <c r="AK535" s="55">
        <f t="shared" si="220"/>
        <v>314</v>
      </c>
      <c r="AL535" s="61">
        <f t="shared" si="221"/>
        <v>1966.461275528</v>
      </c>
      <c r="AM535" s="62" t="s">
        <v>4668</v>
      </c>
    </row>
    <row r="536" spans="2:39" s="6" customFormat="1" ht="57.6">
      <c r="B536" s="11" t="s">
        <v>540</v>
      </c>
      <c r="C536" s="11" t="s">
        <v>2729</v>
      </c>
      <c r="D536" s="18" t="s">
        <v>1193</v>
      </c>
      <c r="E536" s="19" t="s">
        <v>541</v>
      </c>
      <c r="F536" s="12">
        <f>VLOOKUP(C536,'Región 5'!$B$6:$N$1720,13,FALSE)</f>
        <v>74539.468025594877</v>
      </c>
      <c r="G536" s="13">
        <v>0.19</v>
      </c>
      <c r="H536" s="27">
        <f t="shared" si="216"/>
        <v>14162.498924863026</v>
      </c>
      <c r="I536" s="14">
        <f t="shared" si="217"/>
        <v>88702</v>
      </c>
      <c r="J536" s="28">
        <f>VLOOKUP(C536,'Región 5'!$B$6:$N$1720,7,FALSE)</f>
        <v>72409.955460351499</v>
      </c>
      <c r="K536" s="29">
        <v>0.19</v>
      </c>
      <c r="L536" s="28">
        <f t="shared" si="223"/>
        <v>13758</v>
      </c>
      <c r="M536" s="30">
        <f t="shared" si="224"/>
        <v>86168</v>
      </c>
      <c r="N536" s="28">
        <f>VLOOKUP(C536,'Región 5'!$B$6:$N$1720,11,FALSE)</f>
        <v>67005.876669706238</v>
      </c>
      <c r="O536" s="29">
        <v>0.19</v>
      </c>
      <c r="P536" s="28">
        <f t="shared" si="225"/>
        <v>12731</v>
      </c>
      <c r="Q536" s="30">
        <f t="shared" si="226"/>
        <v>79737</v>
      </c>
      <c r="R536" s="38">
        <f>VLOOKUP(C536,'Región 5'!$B$6:$N$1720,10,FALSE)</f>
        <v>58712.874497824145</v>
      </c>
      <c r="S536" s="13">
        <v>0.19</v>
      </c>
      <c r="T536" s="28">
        <f t="shared" si="227"/>
        <v>11155</v>
      </c>
      <c r="U536" s="30">
        <f t="shared" si="228"/>
        <v>69868</v>
      </c>
      <c r="V536" s="12">
        <f>VLOOKUP(C536,'Región 5'!$B$6:$N$1720,9,FALSE)</f>
        <v>93513.150795746304</v>
      </c>
      <c r="W536" s="13">
        <v>0.19</v>
      </c>
      <c r="X536" s="28">
        <f t="shared" si="229"/>
        <v>17767</v>
      </c>
      <c r="Y536" s="30">
        <f t="shared" si="231"/>
        <v>111280</v>
      </c>
      <c r="Z536" s="38">
        <f>VLOOKUP(C536,'Región 5'!$B$6:$N$1720,5,FALSE)</f>
        <v>46934.14358234471</v>
      </c>
      <c r="AA536" s="13">
        <v>0.19</v>
      </c>
      <c r="AB536" s="28">
        <v>13366.5</v>
      </c>
      <c r="AC536" s="30">
        <f t="shared" si="230"/>
        <v>60301</v>
      </c>
      <c r="AD536" s="54">
        <f t="shared" si="212"/>
        <v>68852.578171927962</v>
      </c>
      <c r="AE536" s="54">
        <f t="shared" si="213"/>
        <v>67333.635810935157</v>
      </c>
      <c r="AF536" s="54">
        <f t="shared" si="214"/>
        <v>69707.916065028869</v>
      </c>
      <c r="AG536" s="54">
        <f t="shared" si="218"/>
        <v>65802.313554928507</v>
      </c>
      <c r="AH536" s="55">
        <f t="shared" si="215"/>
        <v>15746.626072967732</v>
      </c>
      <c r="AI536" s="54">
        <f t="shared" si="219"/>
        <v>46934.14358234471</v>
      </c>
      <c r="AJ536" s="60">
        <v>0.19</v>
      </c>
      <c r="AK536" s="55">
        <f t="shared" si="220"/>
        <v>8917</v>
      </c>
      <c r="AL536" s="61">
        <f t="shared" si="221"/>
        <v>55851.14358234471</v>
      </c>
      <c r="AM536" s="62" t="s">
        <v>4668</v>
      </c>
    </row>
    <row r="537" spans="2:39" s="6" customFormat="1" ht="57.6">
      <c r="B537" s="11" t="s">
        <v>542</v>
      </c>
      <c r="C537" s="11" t="s">
        <v>2767</v>
      </c>
      <c r="D537" s="18" t="s">
        <v>1193</v>
      </c>
      <c r="E537" s="19" t="s">
        <v>543</v>
      </c>
      <c r="F537" s="12">
        <f>VLOOKUP(C537,'Región 5'!$B$6:$N$1720,13,FALSE)</f>
        <v>25420.974644567043</v>
      </c>
      <c r="G537" s="13">
        <v>0.19</v>
      </c>
      <c r="H537" s="27">
        <f t="shared" si="216"/>
        <v>4829.985182467738</v>
      </c>
      <c r="I537" s="14">
        <f t="shared" si="217"/>
        <v>30251</v>
      </c>
      <c r="J537" s="28">
        <f>VLOOKUP(C537,'Región 5'!$B$6:$N$1720,7,FALSE)</f>
        <v>50523.371075817471</v>
      </c>
      <c r="K537" s="29">
        <v>0.19</v>
      </c>
      <c r="L537" s="28">
        <f t="shared" si="223"/>
        <v>9599</v>
      </c>
      <c r="M537" s="30">
        <f t="shared" si="224"/>
        <v>60122</v>
      </c>
      <c r="N537" s="28">
        <f>VLOOKUP(C537,'Región 5'!$B$6:$N$1720,11,FALSE)</f>
        <v>33538.190842064381</v>
      </c>
      <c r="O537" s="29">
        <v>0.19</v>
      </c>
      <c r="P537" s="28">
        <f t="shared" si="225"/>
        <v>6372</v>
      </c>
      <c r="Q537" s="30">
        <f t="shared" si="226"/>
        <v>39910</v>
      </c>
      <c r="R537" s="38">
        <f>VLOOKUP(C537,'Región 5'!$B$6:$N$1720,10,FALSE)</f>
        <v>42157.944586342455</v>
      </c>
      <c r="S537" s="13">
        <v>0.19</v>
      </c>
      <c r="T537" s="28">
        <f t="shared" si="227"/>
        <v>8010</v>
      </c>
      <c r="U537" s="30">
        <f t="shared" si="228"/>
        <v>50168</v>
      </c>
      <c r="V537" s="12">
        <f>VLOOKUP(C537,'Región 5'!$B$6:$N$1720,9,FALSE)</f>
        <v>33322.393271994835</v>
      </c>
      <c r="W537" s="13">
        <v>0.19</v>
      </c>
      <c r="X537" s="28">
        <f t="shared" si="229"/>
        <v>6331</v>
      </c>
      <c r="Y537" s="30">
        <f t="shared" si="231"/>
        <v>39653</v>
      </c>
      <c r="Z537" s="38">
        <f>VLOOKUP(C537,'Región 5'!$B$6:$N$1720,5,FALSE)</f>
        <v>30736.269342976513</v>
      </c>
      <c r="AA537" s="13">
        <v>0.19</v>
      </c>
      <c r="AB537" s="28">
        <v>20206.5</v>
      </c>
      <c r="AC537" s="30">
        <f t="shared" si="230"/>
        <v>50943</v>
      </c>
      <c r="AD537" s="54">
        <f t="shared" si="212"/>
        <v>35949.857293960449</v>
      </c>
      <c r="AE537" s="54">
        <f t="shared" si="213"/>
        <v>35068.335501875503</v>
      </c>
      <c r="AF537" s="54">
        <f t="shared" si="214"/>
        <v>33430.292057029612</v>
      </c>
      <c r="AG537" s="54">
        <f t="shared" si="218"/>
        <v>34244.192112309007</v>
      </c>
      <c r="AH537" s="55">
        <f t="shared" si="215"/>
        <v>8963.104631868142</v>
      </c>
      <c r="AI537" s="54">
        <f t="shared" si="219"/>
        <v>25420.974644567043</v>
      </c>
      <c r="AJ537" s="60">
        <v>0.19</v>
      </c>
      <c r="AK537" s="55">
        <f t="shared" si="220"/>
        <v>4830</v>
      </c>
      <c r="AL537" s="61">
        <f t="shared" si="221"/>
        <v>30250.974644567043</v>
      </c>
      <c r="AM537" s="62" t="s">
        <v>4668</v>
      </c>
    </row>
    <row r="538" spans="2:39" s="6" customFormat="1" ht="57.6">
      <c r="B538" s="11" t="s">
        <v>544</v>
      </c>
      <c r="C538" s="11" t="s">
        <v>2771</v>
      </c>
      <c r="D538" s="18" t="s">
        <v>1193</v>
      </c>
      <c r="E538" s="19" t="s">
        <v>545</v>
      </c>
      <c r="F538" s="12">
        <f>VLOOKUP(C538,'Región 5'!$B$6:$N$1720,13,FALSE)</f>
        <v>35761.710093204478</v>
      </c>
      <c r="G538" s="13">
        <v>0.19</v>
      </c>
      <c r="H538" s="27">
        <f t="shared" si="216"/>
        <v>6794.7249177088506</v>
      </c>
      <c r="I538" s="14">
        <f t="shared" si="217"/>
        <v>42556</v>
      </c>
      <c r="J538" s="28">
        <f>VLOOKUP(C538,'Región 5'!$B$6:$N$1720,7,FALSE)</f>
        <v>48213.679029272069</v>
      </c>
      <c r="K538" s="29">
        <v>0.19</v>
      </c>
      <c r="L538" s="28">
        <f t="shared" si="223"/>
        <v>9161</v>
      </c>
      <c r="M538" s="30">
        <f t="shared" si="224"/>
        <v>57375</v>
      </c>
      <c r="N538" s="28">
        <f>VLOOKUP(C538,'Región 5'!$B$6:$N$1720,11,FALSE)</f>
        <v>31744.229919535614</v>
      </c>
      <c r="O538" s="29">
        <v>0.19</v>
      </c>
      <c r="P538" s="28">
        <f t="shared" si="225"/>
        <v>6031</v>
      </c>
      <c r="Q538" s="30">
        <f t="shared" si="226"/>
        <v>37775</v>
      </c>
      <c r="R538" s="38">
        <f>VLOOKUP(C538,'Región 5'!$B$6:$N$1720,10,FALSE)</f>
        <v>30952.582644170077</v>
      </c>
      <c r="S538" s="13">
        <v>0.19</v>
      </c>
      <c r="T538" s="28">
        <f t="shared" si="227"/>
        <v>5881</v>
      </c>
      <c r="U538" s="30">
        <f t="shared" si="228"/>
        <v>36834</v>
      </c>
      <c r="V538" s="12">
        <f>VLOOKUP(C538,'Región 5'!$B$6:$N$1720,9,FALSE)</f>
        <v>52071.870096282626</v>
      </c>
      <c r="W538" s="13">
        <v>0.19</v>
      </c>
      <c r="X538" s="28">
        <f t="shared" si="229"/>
        <v>9894</v>
      </c>
      <c r="Y538" s="30">
        <f t="shared" si="231"/>
        <v>61966</v>
      </c>
      <c r="Z538" s="38">
        <f>VLOOKUP(C538,'Región 5'!$B$6:$N$1720,5,FALSE)</f>
        <v>44564.391708698626</v>
      </c>
      <c r="AA538" s="13">
        <v>0.19</v>
      </c>
      <c r="AB538" s="28">
        <v>9091.5</v>
      </c>
      <c r="AC538" s="30">
        <f t="shared" si="230"/>
        <v>53656</v>
      </c>
      <c r="AD538" s="54">
        <f t="shared" si="212"/>
        <v>40551.410581860582</v>
      </c>
      <c r="AE538" s="54">
        <f t="shared" si="213"/>
        <v>39727.408195763928</v>
      </c>
      <c r="AF538" s="54">
        <f t="shared" si="214"/>
        <v>40163.050900951552</v>
      </c>
      <c r="AG538" s="54">
        <f t="shared" si="218"/>
        <v>38921.408135759237</v>
      </c>
      <c r="AH538" s="55">
        <f t="shared" si="215"/>
        <v>8946.2899849630012</v>
      </c>
      <c r="AI538" s="54">
        <f t="shared" si="219"/>
        <v>30952.582644170077</v>
      </c>
      <c r="AJ538" s="60">
        <v>0.19</v>
      </c>
      <c r="AK538" s="55">
        <f t="shared" si="220"/>
        <v>5881</v>
      </c>
      <c r="AL538" s="61">
        <f t="shared" si="221"/>
        <v>36833.582644170077</v>
      </c>
      <c r="AM538" s="62" t="s">
        <v>4668</v>
      </c>
    </row>
    <row r="539" spans="2:39" s="6" customFormat="1" ht="57.6">
      <c r="B539" s="11" t="s">
        <v>546</v>
      </c>
      <c r="C539" s="11" t="s">
        <v>2778</v>
      </c>
      <c r="D539" s="18" t="s">
        <v>1193</v>
      </c>
      <c r="E539" s="19" t="s">
        <v>547</v>
      </c>
      <c r="F539" s="12">
        <f>VLOOKUP(C539,'Región 5'!$B$6:$N$1720,13,FALSE)</f>
        <v>373271.82543067646</v>
      </c>
      <c r="G539" s="13">
        <v>0.19</v>
      </c>
      <c r="H539" s="27">
        <f t="shared" si="216"/>
        <v>70921.646831828533</v>
      </c>
      <c r="I539" s="14">
        <f t="shared" si="217"/>
        <v>444193</v>
      </c>
      <c r="J539" s="28">
        <f>VLOOKUP(C539,'Región 5'!$B$6:$N$1720,7,FALSE)</f>
        <v>79204.549813218822</v>
      </c>
      <c r="K539" s="29">
        <v>0.19</v>
      </c>
      <c r="L539" s="28">
        <f t="shared" si="223"/>
        <v>15049</v>
      </c>
      <c r="M539" s="30">
        <f t="shared" si="224"/>
        <v>94254</v>
      </c>
      <c r="N539" s="28">
        <f>VLOOKUP(C539,'Región 5'!$B$6:$N$1720,11,FALSE)</f>
        <v>408150.91719518416</v>
      </c>
      <c r="O539" s="29">
        <v>0.19</v>
      </c>
      <c r="P539" s="28">
        <f t="shared" si="225"/>
        <v>77549</v>
      </c>
      <c r="Q539" s="30">
        <f t="shared" si="226"/>
        <v>485700</v>
      </c>
      <c r="R539" s="38">
        <f>VLOOKUP(C539,'Región 5'!$B$6:$N$1720,10,FALSE)</f>
        <v>488698.10444323847</v>
      </c>
      <c r="S539" s="13">
        <v>0.19</v>
      </c>
      <c r="T539" s="28">
        <f t="shared" si="227"/>
        <v>92853</v>
      </c>
      <c r="U539" s="30">
        <f t="shared" si="228"/>
        <v>581551</v>
      </c>
      <c r="V539" s="12">
        <f>VLOOKUP(C539,'Región 5'!$B$6:$N$1720,9,FALSE)</f>
        <v>79098.792291585007</v>
      </c>
      <c r="W539" s="13">
        <v>0.19</v>
      </c>
      <c r="X539" s="28">
        <f t="shared" si="229"/>
        <v>15029</v>
      </c>
      <c r="Y539" s="30">
        <f t="shared" si="231"/>
        <v>94128</v>
      </c>
      <c r="Z539" s="38">
        <f>VLOOKUP(C539,'Región 5'!$B$6:$N$1720,5,FALSE)</f>
        <v>59931.873555979262</v>
      </c>
      <c r="AA539" s="13">
        <v>0.19</v>
      </c>
      <c r="AB539" s="28">
        <v>17071.5</v>
      </c>
      <c r="AC539" s="30">
        <f t="shared" si="230"/>
        <v>77003</v>
      </c>
      <c r="AD539" s="54">
        <f t="shared" si="212"/>
        <v>248059.34378831368</v>
      </c>
      <c r="AE539" s="54">
        <f t="shared" si="213"/>
        <v>174211.73787667614</v>
      </c>
      <c r="AF539" s="54">
        <f t="shared" si="214"/>
        <v>226238.18762194764</v>
      </c>
      <c r="AG539" s="54">
        <f t="shared" si="218"/>
        <v>122127.69010988917</v>
      </c>
      <c r="AH539" s="55">
        <f t="shared" si="215"/>
        <v>195788.68457136792</v>
      </c>
      <c r="AI539" s="54">
        <f t="shared" si="219"/>
        <v>59931.873555979262</v>
      </c>
      <c r="AJ539" s="60">
        <v>0.19</v>
      </c>
      <c r="AK539" s="55">
        <f t="shared" si="220"/>
        <v>11387</v>
      </c>
      <c r="AL539" s="61">
        <f t="shared" si="221"/>
        <v>71318.873555979255</v>
      </c>
      <c r="AM539" s="62" t="s">
        <v>4668</v>
      </c>
    </row>
    <row r="540" spans="2:39" s="6" customFormat="1" ht="57.6">
      <c r="B540" s="11" t="s">
        <v>548</v>
      </c>
      <c r="C540" s="11" t="s">
        <v>2796</v>
      </c>
      <c r="D540" s="18" t="s">
        <v>1193</v>
      </c>
      <c r="E540" s="19" t="s">
        <v>549</v>
      </c>
      <c r="F540" s="12">
        <f>VLOOKUP(C540,'Región 5'!$B$6:$N$1720,13,FALSE)</f>
        <v>16947.316429711362</v>
      </c>
      <c r="G540" s="13">
        <v>0.19</v>
      </c>
      <c r="H540" s="27">
        <f t="shared" si="216"/>
        <v>3219.990121645159</v>
      </c>
      <c r="I540" s="14">
        <f t="shared" si="217"/>
        <v>20167</v>
      </c>
      <c r="J540" s="28">
        <f>VLOOKUP(C540,'Región 5'!$B$6:$N$1720,7,FALSE)</f>
        <v>20949.128822397441</v>
      </c>
      <c r="K540" s="29">
        <v>0.19</v>
      </c>
      <c r="L540" s="28">
        <f t="shared" si="223"/>
        <v>3980</v>
      </c>
      <c r="M540" s="30">
        <f t="shared" si="224"/>
        <v>24929</v>
      </c>
      <c r="N540" s="28">
        <f>VLOOKUP(C540,'Región 5'!$B$6:$N$1720,11,FALSE)</f>
        <v>1450.575389322752</v>
      </c>
      <c r="O540" s="29">
        <v>0.19</v>
      </c>
      <c r="P540" s="28">
        <f t="shared" si="225"/>
        <v>276</v>
      </c>
      <c r="Q540" s="30">
        <f t="shared" si="226"/>
        <v>1727</v>
      </c>
      <c r="R540" s="38">
        <f>VLOOKUP(C540,'Región 5'!$B$6:$N$1720,10,FALSE)</f>
        <v>25084.362162515041</v>
      </c>
      <c r="S540" s="13">
        <v>0.19</v>
      </c>
      <c r="T540" s="28">
        <f t="shared" si="227"/>
        <v>4766</v>
      </c>
      <c r="U540" s="30">
        <f t="shared" si="228"/>
        <v>29850</v>
      </c>
      <c r="V540" s="12">
        <f>VLOOKUP(C540,'Región 5'!$B$6:$N$1720,9,FALSE)</f>
        <v>1189.1845765933056</v>
      </c>
      <c r="W540" s="13">
        <v>0.19</v>
      </c>
      <c r="X540" s="28">
        <f t="shared" si="229"/>
        <v>226</v>
      </c>
      <c r="Y540" s="30">
        <f t="shared" si="231"/>
        <v>1415</v>
      </c>
      <c r="Z540" s="38">
        <f>VLOOKUP(C540,'Región 5'!$B$6:$N$1720,5,FALSE)</f>
        <v>12295.291126239743</v>
      </c>
      <c r="AA540" s="13">
        <v>0.19</v>
      </c>
      <c r="AB540" s="28">
        <v>6811.5</v>
      </c>
      <c r="AC540" s="30">
        <f t="shared" si="230"/>
        <v>19107</v>
      </c>
      <c r="AD540" s="54">
        <f t="shared" si="212"/>
        <v>12985.976417796608</v>
      </c>
      <c r="AE540" s="54">
        <f t="shared" si="213"/>
        <v>7574.7166710717256</v>
      </c>
      <c r="AF540" s="54">
        <f t="shared" si="214"/>
        <v>14621.303777975552</v>
      </c>
      <c r="AG540" s="54">
        <f t="shared" si="218"/>
        <v>3412.5180412623731</v>
      </c>
      <c r="AH540" s="55">
        <f t="shared" si="215"/>
        <v>9981.8011334755847</v>
      </c>
      <c r="AI540" s="54">
        <f t="shared" si="219"/>
        <v>1189.1845765933056</v>
      </c>
      <c r="AJ540" s="60">
        <v>0.19</v>
      </c>
      <c r="AK540" s="55">
        <f t="shared" si="220"/>
        <v>226</v>
      </c>
      <c r="AL540" s="61">
        <f t="shared" si="221"/>
        <v>1415.1845765933056</v>
      </c>
      <c r="AM540" s="62" t="s">
        <v>4668</v>
      </c>
    </row>
    <row r="541" spans="2:39" s="6" customFormat="1" ht="57.6">
      <c r="B541" s="11" t="s">
        <v>550</v>
      </c>
      <c r="C541" s="11" t="s">
        <v>2798</v>
      </c>
      <c r="D541" s="18" t="s">
        <v>1193</v>
      </c>
      <c r="E541" s="19" t="s">
        <v>551</v>
      </c>
      <c r="F541" s="12">
        <f>VLOOKUP(C541,'Región 5'!$B$6:$N$1720,13,FALSE)</f>
        <v>89204.641590322222</v>
      </c>
      <c r="G541" s="13">
        <v>0.19</v>
      </c>
      <c r="H541" s="27">
        <f t="shared" si="216"/>
        <v>16948.881902161222</v>
      </c>
      <c r="I541" s="14">
        <f t="shared" si="217"/>
        <v>106154</v>
      </c>
      <c r="J541" s="28">
        <f>VLOOKUP(C541,'Región 5'!$B$6:$N$1720,7,FALSE)</f>
        <v>88355.839555579907</v>
      </c>
      <c r="K541" s="29">
        <v>0.19</v>
      </c>
      <c r="L541" s="28">
        <f t="shared" si="223"/>
        <v>16788</v>
      </c>
      <c r="M541" s="30">
        <f t="shared" si="224"/>
        <v>105144</v>
      </c>
      <c r="N541" s="28">
        <f>VLOOKUP(C541,'Región 5'!$B$6:$N$1720,11,FALSE)</f>
        <v>5932.866398814208</v>
      </c>
      <c r="O541" s="29">
        <v>0.19</v>
      </c>
      <c r="P541" s="28">
        <f t="shared" si="225"/>
        <v>1127</v>
      </c>
      <c r="Q541" s="30">
        <f t="shared" si="226"/>
        <v>7060</v>
      </c>
      <c r="R541" s="38">
        <f>VLOOKUP(C541,'Región 5'!$B$6:$N$1720,10,FALSE)</f>
        <v>105798.238279621</v>
      </c>
      <c r="S541" s="13">
        <v>0.19</v>
      </c>
      <c r="T541" s="28">
        <f t="shared" si="227"/>
        <v>20102</v>
      </c>
      <c r="U541" s="30">
        <f t="shared" si="228"/>
        <v>125900</v>
      </c>
      <c r="V541" s="12">
        <f>VLOOKUP(C541,'Región 5'!$B$6:$N$1720,9,FALSE)</f>
        <v>4871.3324564813038</v>
      </c>
      <c r="W541" s="13">
        <v>0.19</v>
      </c>
      <c r="X541" s="28">
        <f t="shared" si="229"/>
        <v>926</v>
      </c>
      <c r="Y541" s="30">
        <f t="shared" si="231"/>
        <v>5797</v>
      </c>
      <c r="Z541" s="38">
        <f>VLOOKUP(C541,'Región 5'!$B$6:$N$1720,5,FALSE)</f>
        <v>24589.276604064256</v>
      </c>
      <c r="AA541" s="13">
        <v>0.19</v>
      </c>
      <c r="AB541" s="28">
        <v>1567.5</v>
      </c>
      <c r="AC541" s="30">
        <f t="shared" si="230"/>
        <v>26157</v>
      </c>
      <c r="AD541" s="54">
        <f t="shared" si="212"/>
        <v>53125.365814147146</v>
      </c>
      <c r="AE541" s="54">
        <f t="shared" si="213"/>
        <v>28981.879045359674</v>
      </c>
      <c r="AF541" s="54">
        <f t="shared" si="214"/>
        <v>56472.558079822076</v>
      </c>
      <c r="AG541" s="54">
        <f t="shared" si="218"/>
        <v>13438.350442567325</v>
      </c>
      <c r="AH541" s="55">
        <f t="shared" si="215"/>
        <v>46232.508125988345</v>
      </c>
      <c r="AI541" s="54">
        <f t="shared" si="219"/>
        <v>4871.3324564813038</v>
      </c>
      <c r="AJ541" s="60">
        <v>0.19</v>
      </c>
      <c r="AK541" s="55">
        <f t="shared" si="220"/>
        <v>926</v>
      </c>
      <c r="AL541" s="61">
        <f t="shared" si="221"/>
        <v>5797.3324564813038</v>
      </c>
      <c r="AM541" s="62" t="s">
        <v>4668</v>
      </c>
    </row>
    <row r="542" spans="2:39" s="6" customFormat="1" ht="57.6">
      <c r="B542" s="11" t="s">
        <v>552</v>
      </c>
      <c r="C542" s="11" t="s">
        <v>2810</v>
      </c>
      <c r="D542" s="18" t="s">
        <v>1193</v>
      </c>
      <c r="E542" s="19" t="s">
        <v>553</v>
      </c>
      <c r="F542" s="12">
        <f>VLOOKUP(C542,'Región 5'!$B$6:$N$1720,13,FALSE)</f>
        <v>22835.790782407676</v>
      </c>
      <c r="G542" s="13">
        <v>0.19</v>
      </c>
      <c r="H542" s="27">
        <f t="shared" si="216"/>
        <v>4338.8002486574587</v>
      </c>
      <c r="I542" s="14">
        <f t="shared" si="217"/>
        <v>27175</v>
      </c>
      <c r="J542" s="28">
        <f>VLOOKUP(C542,'Región 5'!$B$6:$N$1720,7,FALSE)</f>
        <v>34018.669458869765</v>
      </c>
      <c r="K542" s="29">
        <v>0.19</v>
      </c>
      <c r="L542" s="28">
        <f t="shared" si="223"/>
        <v>6464</v>
      </c>
      <c r="M542" s="30">
        <f t="shared" si="224"/>
        <v>40483</v>
      </c>
      <c r="N542" s="28">
        <f>VLOOKUP(C542,'Región 5'!$B$6:$N$1720,11,FALSE)</f>
        <v>14243.318561765889</v>
      </c>
      <c r="O542" s="29">
        <v>0.19</v>
      </c>
      <c r="P542" s="28">
        <f t="shared" si="225"/>
        <v>2706</v>
      </c>
      <c r="Q542" s="30">
        <f t="shared" si="226"/>
        <v>16949</v>
      </c>
      <c r="R542" s="38">
        <f>VLOOKUP(C542,'Región 5'!$B$6:$N$1720,10,FALSE)</f>
        <v>60709.223981198025</v>
      </c>
      <c r="S542" s="13">
        <v>0.19</v>
      </c>
      <c r="T542" s="28">
        <f t="shared" si="227"/>
        <v>11535</v>
      </c>
      <c r="U542" s="30">
        <f t="shared" si="228"/>
        <v>72244</v>
      </c>
      <c r="V542" s="12">
        <f>VLOOKUP(C542,'Región 5'!$B$6:$N$1720,9,FALSE)</f>
        <v>16126.063576530431</v>
      </c>
      <c r="W542" s="13">
        <v>0.19</v>
      </c>
      <c r="X542" s="28">
        <f t="shared" si="229"/>
        <v>3064</v>
      </c>
      <c r="Y542" s="30">
        <f t="shared" si="231"/>
        <v>19190</v>
      </c>
      <c r="Z542" s="38">
        <f>VLOOKUP(C542,'Región 5'!$B$6:$N$1720,5,FALSE)</f>
        <v>36881.956433473541</v>
      </c>
      <c r="AA542" s="13">
        <v>0.19</v>
      </c>
      <c r="AB542" s="28">
        <v>5671.5</v>
      </c>
      <c r="AC542" s="30">
        <f t="shared" si="230"/>
        <v>42553</v>
      </c>
      <c r="AD542" s="54">
        <f t="shared" si="212"/>
        <v>30802.503799040889</v>
      </c>
      <c r="AE542" s="54">
        <f t="shared" si="213"/>
        <v>27138.776288369543</v>
      </c>
      <c r="AF542" s="54">
        <f t="shared" si="214"/>
        <v>28427.23012063872</v>
      </c>
      <c r="AG542" s="54">
        <f t="shared" si="218"/>
        <v>24097.179813824408</v>
      </c>
      <c r="AH542" s="55">
        <f t="shared" si="215"/>
        <v>17290.392751793228</v>
      </c>
      <c r="AI542" s="54">
        <f t="shared" si="219"/>
        <v>14243.318561765889</v>
      </c>
      <c r="AJ542" s="60">
        <v>0.19</v>
      </c>
      <c r="AK542" s="55">
        <f t="shared" si="220"/>
        <v>2706</v>
      </c>
      <c r="AL542" s="61">
        <f t="shared" si="221"/>
        <v>16949.318561765889</v>
      </c>
      <c r="AM542" s="62" t="s">
        <v>4668</v>
      </c>
    </row>
    <row r="543" spans="2:39" s="6" customFormat="1" ht="57.6">
      <c r="B543" s="11" t="s">
        <v>554</v>
      </c>
      <c r="C543" s="11" t="s">
        <v>2814</v>
      </c>
      <c r="D543" s="18" t="s">
        <v>1193</v>
      </c>
      <c r="E543" s="19" t="s">
        <v>555</v>
      </c>
      <c r="F543" s="12">
        <f>VLOOKUP(C543,'Región 5'!$B$6:$N$1720,13,FALSE)</f>
        <v>502674.63986431999</v>
      </c>
      <c r="G543" s="13">
        <v>0.19</v>
      </c>
      <c r="H543" s="27">
        <f t="shared" si="216"/>
        <v>95508.181574220798</v>
      </c>
      <c r="I543" s="14">
        <f t="shared" si="217"/>
        <v>598183</v>
      </c>
      <c r="J543" s="28">
        <f>VLOOKUP(C543,'Región 5'!$B$6:$N$1720,7,FALSE)</f>
        <v>2826290.1211097618</v>
      </c>
      <c r="K543" s="29">
        <v>0.19</v>
      </c>
      <c r="L543" s="28">
        <f t="shared" si="223"/>
        <v>536995</v>
      </c>
      <c r="M543" s="30">
        <f t="shared" si="224"/>
        <v>3363285</v>
      </c>
      <c r="N543" s="28">
        <f>VLOOKUP(C543,'Región 5'!$B$6:$N$1720,11,FALSE)</f>
        <v>201781.43433202946</v>
      </c>
      <c r="O543" s="29">
        <v>0.19</v>
      </c>
      <c r="P543" s="28">
        <f t="shared" si="225"/>
        <v>38338</v>
      </c>
      <c r="Q543" s="30">
        <f t="shared" si="226"/>
        <v>240119</v>
      </c>
      <c r="R543" s="38">
        <f>VLOOKUP(C543,'Región 5'!$B$6:$N$1720,10,FALSE)</f>
        <v>284390.43627499742</v>
      </c>
      <c r="S543" s="13">
        <v>0.19</v>
      </c>
      <c r="T543" s="28">
        <f t="shared" si="227"/>
        <v>54034</v>
      </c>
      <c r="U543" s="30">
        <f t="shared" si="228"/>
        <v>338424</v>
      </c>
      <c r="V543" s="12">
        <f>VLOOKUP(C543,'Región 5'!$B$6:$N$1720,9,FALSE)</f>
        <v>537835.75168651773</v>
      </c>
      <c r="W543" s="13">
        <v>0.19</v>
      </c>
      <c r="X543" s="28">
        <f t="shared" si="229"/>
        <v>102189</v>
      </c>
      <c r="Y543" s="30">
        <f t="shared" si="231"/>
        <v>640025</v>
      </c>
      <c r="Z543" s="38">
        <f>VLOOKUP(C543,'Región 5'!$B$6:$N$1720,5,FALSE)</f>
        <v>691504.04191724805</v>
      </c>
      <c r="AA543" s="13">
        <v>0.19</v>
      </c>
      <c r="AB543" s="28">
        <v>42750</v>
      </c>
      <c r="AC543" s="30">
        <f t="shared" si="230"/>
        <v>734254</v>
      </c>
      <c r="AD543" s="54">
        <f t="shared" si="212"/>
        <v>840746.07086414564</v>
      </c>
      <c r="AE543" s="54">
        <f t="shared" si="213"/>
        <v>558415.39537141053</v>
      </c>
      <c r="AF543" s="54">
        <f t="shared" si="214"/>
        <v>520255.19577541889</v>
      </c>
      <c r="AG543" s="54">
        <f t="shared" si="218"/>
        <v>424906.43158340722</v>
      </c>
      <c r="AH543" s="55">
        <f t="shared" si="215"/>
        <v>988788.42139966739</v>
      </c>
      <c r="AI543" s="54">
        <f t="shared" si="219"/>
        <v>201781.43433202946</v>
      </c>
      <c r="AJ543" s="60">
        <v>0.19</v>
      </c>
      <c r="AK543" s="55">
        <f t="shared" si="220"/>
        <v>38338</v>
      </c>
      <c r="AL543" s="61">
        <f t="shared" si="221"/>
        <v>240119.43433202946</v>
      </c>
      <c r="AM543" s="62" t="s">
        <v>4668</v>
      </c>
    </row>
    <row r="544" spans="2:39" s="6" customFormat="1" ht="57.6">
      <c r="B544" s="11" t="s">
        <v>556</v>
      </c>
      <c r="C544" s="11" t="s">
        <v>2818</v>
      </c>
      <c r="D544" s="18" t="s">
        <v>1193</v>
      </c>
      <c r="E544" s="19" t="s">
        <v>557</v>
      </c>
      <c r="F544" s="12">
        <f>VLOOKUP(C544,'Región 5'!$B$6:$N$1720,13,FALSE)</f>
        <v>80284.321052615676</v>
      </c>
      <c r="G544" s="13">
        <v>0.19</v>
      </c>
      <c r="H544" s="27">
        <f t="shared" si="216"/>
        <v>15254.020999996979</v>
      </c>
      <c r="I544" s="14">
        <f t="shared" si="217"/>
        <v>95538</v>
      </c>
      <c r="J544" s="28">
        <f>VLOOKUP(C544,'Región 5'!$B$6:$N$1720,7,FALSE)</f>
        <v>47101.266579494404</v>
      </c>
      <c r="K544" s="29">
        <v>0.19</v>
      </c>
      <c r="L544" s="28">
        <f t="shared" si="223"/>
        <v>8949</v>
      </c>
      <c r="M544" s="30">
        <f t="shared" si="224"/>
        <v>56050</v>
      </c>
      <c r="N544" s="28">
        <f>VLOOKUP(C544,'Región 5'!$B$6:$N$1720,11,FALSE)</f>
        <v>31114.907383393787</v>
      </c>
      <c r="O544" s="29">
        <v>0.19</v>
      </c>
      <c r="P544" s="28">
        <f t="shared" si="225"/>
        <v>5912</v>
      </c>
      <c r="Q544" s="30">
        <f t="shared" si="226"/>
        <v>37027</v>
      </c>
      <c r="R544" s="38">
        <f>VLOOKUP(C544,'Región 5'!$B$6:$N$1720,10,FALSE)</f>
        <v>28977.560927659011</v>
      </c>
      <c r="S544" s="13">
        <v>0.19</v>
      </c>
      <c r="T544" s="28">
        <f t="shared" si="227"/>
        <v>5506</v>
      </c>
      <c r="U544" s="30">
        <f t="shared" si="228"/>
        <v>34484</v>
      </c>
      <c r="V544" s="12">
        <f>VLOOKUP(C544,'Región 5'!$B$6:$N$1720,9,FALSE)</f>
        <v>89909.561169705994</v>
      </c>
      <c r="W544" s="13">
        <v>0.19</v>
      </c>
      <c r="X544" s="28">
        <f t="shared" si="229"/>
        <v>17083</v>
      </c>
      <c r="Y544" s="30">
        <f t="shared" si="231"/>
        <v>106993</v>
      </c>
      <c r="Z544" s="38">
        <f>VLOOKUP(C544,'Región 5'!$B$6:$N$1720,5,FALSE)</f>
        <v>27634.048708385279</v>
      </c>
      <c r="AA544" s="13">
        <v>0.19</v>
      </c>
      <c r="AB544" s="28">
        <v>23626.5</v>
      </c>
      <c r="AC544" s="30">
        <f t="shared" si="230"/>
        <v>51261</v>
      </c>
      <c r="AD544" s="54">
        <f t="shared" si="212"/>
        <v>50836.944303542354</v>
      </c>
      <c r="AE544" s="54">
        <f t="shared" si="213"/>
        <v>45149.957267636812</v>
      </c>
      <c r="AF544" s="54">
        <f t="shared" si="214"/>
        <v>39108.086981444096</v>
      </c>
      <c r="AG544" s="54">
        <f t="shared" si="218"/>
        <v>40638.151944139849</v>
      </c>
      <c r="AH544" s="55">
        <f t="shared" si="215"/>
        <v>27614.990204898273</v>
      </c>
      <c r="AI544" s="54">
        <f t="shared" si="219"/>
        <v>27634.048708385279</v>
      </c>
      <c r="AJ544" s="60">
        <v>0.19</v>
      </c>
      <c r="AK544" s="55">
        <f t="shared" si="220"/>
        <v>5250</v>
      </c>
      <c r="AL544" s="61">
        <f t="shared" si="221"/>
        <v>32884.048708385279</v>
      </c>
      <c r="AM544" s="62" t="s">
        <v>4668</v>
      </c>
    </row>
    <row r="545" spans="2:39" s="6" customFormat="1" ht="57.6">
      <c r="B545" s="11" t="s">
        <v>558</v>
      </c>
      <c r="C545" s="11" t="s">
        <v>2828</v>
      </c>
      <c r="D545" s="18" t="s">
        <v>1193</v>
      </c>
      <c r="E545" s="19" t="s">
        <v>559</v>
      </c>
      <c r="F545" s="12">
        <f>VLOOKUP(C545,'Región 5'!$B$6:$N$1720,13,FALSE)</f>
        <v>31453.070322938882</v>
      </c>
      <c r="G545" s="13">
        <v>0.19</v>
      </c>
      <c r="H545" s="27">
        <f t="shared" si="216"/>
        <v>5976.0833613583873</v>
      </c>
      <c r="I545" s="14">
        <f t="shared" si="217"/>
        <v>37429</v>
      </c>
      <c r="J545" s="28">
        <f>VLOOKUP(C545,'Región 5'!$B$6:$N$1720,7,FALSE)</f>
        <v>15276.0864582144</v>
      </c>
      <c r="K545" s="29">
        <v>0.19</v>
      </c>
      <c r="L545" s="28">
        <f t="shared" si="223"/>
        <v>2902</v>
      </c>
      <c r="M545" s="30">
        <f t="shared" si="224"/>
        <v>18178</v>
      </c>
      <c r="N545" s="28">
        <f>VLOOKUP(C545,'Región 5'!$B$6:$N$1720,11,FALSE)</f>
        <v>22179.049629545985</v>
      </c>
      <c r="O545" s="29">
        <v>0.19</v>
      </c>
      <c r="P545" s="28">
        <f t="shared" si="225"/>
        <v>4214</v>
      </c>
      <c r="Q545" s="30">
        <f t="shared" si="226"/>
        <v>26393</v>
      </c>
      <c r="R545" s="38">
        <f>VLOOKUP(C545,'Región 5'!$B$6:$N$1720,10,FALSE)</f>
        <v>13986.432236068991</v>
      </c>
      <c r="S545" s="13">
        <v>0.19</v>
      </c>
      <c r="T545" s="28">
        <f t="shared" si="227"/>
        <v>2657</v>
      </c>
      <c r="U545" s="30">
        <f t="shared" si="228"/>
        <v>16643</v>
      </c>
      <c r="V545" s="12">
        <f>VLOOKUP(C545,'Región 5'!$B$6:$N$1720,9,FALSE)</f>
        <v>39459.306405141506</v>
      </c>
      <c r="W545" s="13">
        <v>0.19</v>
      </c>
      <c r="X545" s="28">
        <f t="shared" si="229"/>
        <v>7497</v>
      </c>
      <c r="Y545" s="30">
        <f t="shared" si="231"/>
        <v>46956</v>
      </c>
      <c r="Z545" s="38">
        <f>VLOOKUP(C545,'Región 5'!$B$6:$N$1720,5,FALSE)</f>
        <v>11220.742480503808</v>
      </c>
      <c r="AA545" s="13">
        <v>0.19</v>
      </c>
      <c r="AB545" s="28">
        <v>6526.5</v>
      </c>
      <c r="AC545" s="30">
        <f t="shared" si="230"/>
        <v>17747</v>
      </c>
      <c r="AD545" s="54">
        <f t="shared" si="212"/>
        <v>22262.447922068928</v>
      </c>
      <c r="AE545" s="54">
        <f t="shared" si="213"/>
        <v>20102.466438607011</v>
      </c>
      <c r="AF545" s="54">
        <f t="shared" si="214"/>
        <v>18727.568043880194</v>
      </c>
      <c r="AG545" s="54">
        <f t="shared" si="218"/>
        <v>18275.751463758974</v>
      </c>
      <c r="AH545" s="55">
        <f t="shared" si="215"/>
        <v>11130.385242876637</v>
      </c>
      <c r="AI545" s="54">
        <f t="shared" si="219"/>
        <v>11220.742480503808</v>
      </c>
      <c r="AJ545" s="60">
        <v>0.19</v>
      </c>
      <c r="AK545" s="55">
        <f t="shared" si="220"/>
        <v>2132</v>
      </c>
      <c r="AL545" s="61">
        <f t="shared" si="221"/>
        <v>13352.742480503808</v>
      </c>
      <c r="AM545" s="62" t="s">
        <v>4668</v>
      </c>
    </row>
    <row r="546" spans="2:39" s="6" customFormat="1" ht="57.6">
      <c r="B546" s="11" t="s">
        <v>560</v>
      </c>
      <c r="C546" s="11" t="s">
        <v>2842</v>
      </c>
      <c r="D546" s="18" t="s">
        <v>1193</v>
      </c>
      <c r="E546" s="19" t="s">
        <v>561</v>
      </c>
      <c r="F546" s="12">
        <f>VLOOKUP(C546,'Región 5'!$B$6:$N$1720,13,FALSE)</f>
        <v>111881.01270123008</v>
      </c>
      <c r="G546" s="13">
        <v>0.19</v>
      </c>
      <c r="H546" s="27">
        <f t="shared" si="216"/>
        <v>21257.392413233716</v>
      </c>
      <c r="I546" s="14">
        <f t="shared" si="217"/>
        <v>133138</v>
      </c>
      <c r="J546" s="28">
        <f>VLOOKUP(C546,'Región 5'!$B$6:$N$1720,7,FALSE)</f>
        <v>166667.32585278005</v>
      </c>
      <c r="K546" s="29">
        <v>0.19</v>
      </c>
      <c r="L546" s="28">
        <f t="shared" si="223"/>
        <v>31667</v>
      </c>
      <c r="M546" s="30">
        <f t="shared" si="224"/>
        <v>198334</v>
      </c>
      <c r="N546" s="28">
        <f>VLOOKUP(C546,'Región 5'!$B$6:$N$1720,11,FALSE)</f>
        <v>101638.20088373504</v>
      </c>
      <c r="O546" s="29">
        <v>0.19</v>
      </c>
      <c r="P546" s="28">
        <f t="shared" si="225"/>
        <v>19311</v>
      </c>
      <c r="Q546" s="30">
        <f t="shared" si="226"/>
        <v>120949</v>
      </c>
      <c r="R546" s="38">
        <f>VLOOKUP(C546,'Región 5'!$B$6:$N$1720,10,FALSE)</f>
        <v>119065.07871224009</v>
      </c>
      <c r="S546" s="13">
        <v>0.19</v>
      </c>
      <c r="T546" s="28">
        <f t="shared" si="227"/>
        <v>22622</v>
      </c>
      <c r="U546" s="30">
        <f t="shared" si="228"/>
        <v>141687</v>
      </c>
      <c r="V546" s="12">
        <f>VLOOKUP(C546,'Región 5'!$B$6:$N$1720,9,FALSE)</f>
        <v>127747.25224312933</v>
      </c>
      <c r="W546" s="13">
        <v>0.19</v>
      </c>
      <c r="X546" s="28">
        <f t="shared" si="229"/>
        <v>24272</v>
      </c>
      <c r="Y546" s="30">
        <f t="shared" si="231"/>
        <v>152019</v>
      </c>
      <c r="Z546" s="38">
        <f>VLOOKUP(C546,'Región 5'!$B$6:$N$1720,5,FALSE)</f>
        <v>84518.538863213063</v>
      </c>
      <c r="AA546" s="13">
        <v>0.19</v>
      </c>
      <c r="AB546" s="28">
        <v>31321.5</v>
      </c>
      <c r="AC546" s="30">
        <f t="shared" si="230"/>
        <v>115840</v>
      </c>
      <c r="AD546" s="54">
        <f t="shared" si="212"/>
        <v>118586.23487605462</v>
      </c>
      <c r="AE546" s="54">
        <f t="shared" si="213"/>
        <v>116000.17098998193</v>
      </c>
      <c r="AF546" s="54">
        <f t="shared" si="214"/>
        <v>115473.04570673508</v>
      </c>
      <c r="AG546" s="54">
        <f t="shared" si="218"/>
        <v>113560.41431713205</v>
      </c>
      <c r="AH546" s="55">
        <f t="shared" si="215"/>
        <v>27888.164559086345</v>
      </c>
      <c r="AI546" s="54">
        <f t="shared" si="219"/>
        <v>84518.538863213063</v>
      </c>
      <c r="AJ546" s="60">
        <v>0.19</v>
      </c>
      <c r="AK546" s="55">
        <f t="shared" si="220"/>
        <v>16059</v>
      </c>
      <c r="AL546" s="61">
        <f t="shared" si="221"/>
        <v>100577.53886321306</v>
      </c>
      <c r="AM546" s="62" t="s">
        <v>4668</v>
      </c>
    </row>
    <row r="547" spans="2:39" s="6" customFormat="1" ht="57.6">
      <c r="B547" s="11" t="s">
        <v>562</v>
      </c>
      <c r="C547" s="11" t="s">
        <v>2844</v>
      </c>
      <c r="D547" s="18" t="s">
        <v>1193</v>
      </c>
      <c r="E547" s="19" t="s">
        <v>563</v>
      </c>
      <c r="F547" s="12">
        <f>VLOOKUP(C547,'Región 5'!$B$6:$N$1720,13,FALSE)</f>
        <v>53570.754476968963</v>
      </c>
      <c r="G547" s="13">
        <v>0.19</v>
      </c>
      <c r="H547" s="27">
        <f t="shared" si="216"/>
        <v>10178.443350624104</v>
      </c>
      <c r="I547" s="14">
        <f t="shared" si="217"/>
        <v>63749</v>
      </c>
      <c r="J547" s="28">
        <f>VLOOKUP(C547,'Región 5'!$B$6:$N$1720,7,FALSE)</f>
        <v>25674.270437122046</v>
      </c>
      <c r="K547" s="29">
        <v>0.19</v>
      </c>
      <c r="L547" s="28">
        <f t="shared" si="223"/>
        <v>4878</v>
      </c>
      <c r="M547" s="30">
        <f t="shared" si="224"/>
        <v>30552</v>
      </c>
      <c r="N547" s="28">
        <f>VLOOKUP(C547,'Región 5'!$B$6:$N$1720,11,FALSE)</f>
        <v>35873.995856914429</v>
      </c>
      <c r="O547" s="29">
        <v>0.19</v>
      </c>
      <c r="P547" s="28">
        <f t="shared" si="225"/>
        <v>6816</v>
      </c>
      <c r="Q547" s="30">
        <f t="shared" si="226"/>
        <v>42690</v>
      </c>
      <c r="R547" s="38">
        <f>VLOOKUP(C547,'Región 5'!$B$6:$N$1720,10,FALSE)</f>
        <v>51441.692360428824</v>
      </c>
      <c r="S547" s="13">
        <v>0.19</v>
      </c>
      <c r="T547" s="28">
        <f t="shared" si="227"/>
        <v>9774</v>
      </c>
      <c r="U547" s="30">
        <f t="shared" si="228"/>
        <v>61216</v>
      </c>
      <c r="V547" s="12">
        <f>VLOOKUP(C547,'Región 5'!$B$6:$N$1720,9,FALSE)</f>
        <v>30612.493873212516</v>
      </c>
      <c r="W547" s="13">
        <v>0.19</v>
      </c>
      <c r="X547" s="28">
        <f t="shared" si="229"/>
        <v>5816</v>
      </c>
      <c r="Y547" s="30">
        <f t="shared" si="231"/>
        <v>36428</v>
      </c>
      <c r="Z547" s="38">
        <f>VLOOKUP(C547,'Región 5'!$B$6:$N$1720,5,FALSE)</f>
        <v>29198.215509833215</v>
      </c>
      <c r="AA547" s="13">
        <v>0.19</v>
      </c>
      <c r="AB547" s="28">
        <v>12796.5</v>
      </c>
      <c r="AC547" s="30">
        <f t="shared" si="230"/>
        <v>41995</v>
      </c>
      <c r="AD547" s="54">
        <f t="shared" ref="AD547:AD605" si="232">AVERAGE(Z547,V547,R547,N547,J547,F547)</f>
        <v>37728.570419080002</v>
      </c>
      <c r="AE547" s="54">
        <f t="shared" ref="AE547:AE605" si="233">GEOMEAN(Z547,V547,R547,N547,J547,F547)</f>
        <v>36248.996043778381</v>
      </c>
      <c r="AF547" s="54">
        <f t="shared" ref="AF547:AF605" si="234">MEDIAN(Z547,V547,R547,N547,J547,F547)</f>
        <v>33243.244865063476</v>
      </c>
      <c r="AG547" s="54">
        <f t="shared" si="218"/>
        <v>34914.920943090714</v>
      </c>
      <c r="AH547" s="55">
        <f t="shared" ref="AH547:AH605" si="235">STDEVA(Z547,V547,R547,N547,J547,F547)</f>
        <v>11926.236659133945</v>
      </c>
      <c r="AI547" s="54">
        <f t="shared" si="219"/>
        <v>25674.270437122046</v>
      </c>
      <c r="AJ547" s="60">
        <v>0.19</v>
      </c>
      <c r="AK547" s="55">
        <f t="shared" si="220"/>
        <v>4878</v>
      </c>
      <c r="AL547" s="61">
        <f t="shared" si="221"/>
        <v>30552.270437122046</v>
      </c>
      <c r="AM547" s="62" t="s">
        <v>4668</v>
      </c>
    </row>
    <row r="548" spans="2:39" s="6" customFormat="1" ht="57.6">
      <c r="B548" s="11" t="s">
        <v>564</v>
      </c>
      <c r="C548" s="11" t="s">
        <v>2910</v>
      </c>
      <c r="D548" s="18" t="s">
        <v>1193</v>
      </c>
      <c r="E548" s="19" t="s">
        <v>565</v>
      </c>
      <c r="F548" s="12">
        <f>VLOOKUP(C548,'Región 5'!$B$6:$N$1720,13,FALSE)</f>
        <v>103263.7331606989</v>
      </c>
      <c r="G548" s="13">
        <v>0.19</v>
      </c>
      <c r="H548" s="27">
        <f t="shared" si="216"/>
        <v>19620.109300532793</v>
      </c>
      <c r="I548" s="14">
        <f t="shared" si="217"/>
        <v>122884</v>
      </c>
      <c r="J548" s="28">
        <f>VLOOKUP(C548,'Región 5'!$B$6:$N$1720,7,FALSE)</f>
        <v>66196.374652262399</v>
      </c>
      <c r="K548" s="29">
        <v>0.19</v>
      </c>
      <c r="L548" s="28">
        <f t="shared" si="223"/>
        <v>12577</v>
      </c>
      <c r="M548" s="30">
        <f t="shared" si="224"/>
        <v>78773</v>
      </c>
      <c r="N548" s="28">
        <f>VLOOKUP(C548,'Región 5'!$B$6:$N$1720,11,FALSE)</f>
        <v>90591.109642457086</v>
      </c>
      <c r="O548" s="29">
        <v>0.19</v>
      </c>
      <c r="P548" s="28">
        <f t="shared" si="225"/>
        <v>17212</v>
      </c>
      <c r="Q548" s="30">
        <f t="shared" si="226"/>
        <v>107803</v>
      </c>
      <c r="R548" s="38">
        <f>VLOOKUP(C548,'Región 5'!$B$6:$N$1720,10,FALSE)</f>
        <v>55839.971422642178</v>
      </c>
      <c r="S548" s="13">
        <v>0.19</v>
      </c>
      <c r="T548" s="28">
        <f t="shared" si="227"/>
        <v>10610</v>
      </c>
      <c r="U548" s="30">
        <f t="shared" si="228"/>
        <v>66450</v>
      </c>
      <c r="V548" s="12">
        <f>VLOOKUP(C548,'Región 5'!$B$6:$N$1720,9,FALSE)</f>
        <v>129549.04705614949</v>
      </c>
      <c r="W548" s="13">
        <v>0.19</v>
      </c>
      <c r="X548" s="28">
        <f t="shared" si="229"/>
        <v>24614</v>
      </c>
      <c r="Y548" s="30">
        <f t="shared" si="231"/>
        <v>154163</v>
      </c>
      <c r="Z548" s="38">
        <f>VLOOKUP(C548,'Región 5'!$B$6:$N$1720,5,FALSE)</f>
        <v>7896.5616153231367</v>
      </c>
      <c r="AA548" s="13">
        <v>0.19</v>
      </c>
      <c r="AB548" s="28">
        <v>28471.5</v>
      </c>
      <c r="AC548" s="30">
        <f t="shared" si="230"/>
        <v>36368</v>
      </c>
      <c r="AD548" s="54">
        <f t="shared" si="232"/>
        <v>75556.132924922204</v>
      </c>
      <c r="AE548" s="54">
        <f t="shared" si="233"/>
        <v>57294.663632752643</v>
      </c>
      <c r="AF548" s="54">
        <f t="shared" si="234"/>
        <v>78393.742147359735</v>
      </c>
      <c r="AG548" s="54">
        <f t="shared" si="218"/>
        <v>31898.957882811701</v>
      </c>
      <c r="AH548" s="55">
        <f t="shared" si="235"/>
        <v>42339.452290292691</v>
      </c>
      <c r="AI548" s="54">
        <f t="shared" si="219"/>
        <v>7896.5616153231367</v>
      </c>
      <c r="AJ548" s="60">
        <v>0.19</v>
      </c>
      <c r="AK548" s="55">
        <f t="shared" si="220"/>
        <v>1500</v>
      </c>
      <c r="AL548" s="61">
        <f t="shared" si="221"/>
        <v>9396.5616153231367</v>
      </c>
      <c r="AM548" s="62" t="s">
        <v>4668</v>
      </c>
    </row>
    <row r="549" spans="2:39" s="6" customFormat="1" ht="57.6">
      <c r="B549" s="11" t="s">
        <v>566</v>
      </c>
      <c r="C549" s="11" t="s">
        <v>2916</v>
      </c>
      <c r="D549" s="18" t="s">
        <v>1193</v>
      </c>
      <c r="E549" s="19" t="s">
        <v>567</v>
      </c>
      <c r="F549" s="12">
        <f>VLOOKUP(C549,'Región 5'!$B$6:$N$1720,13,FALSE)</f>
        <v>430863.97702655999</v>
      </c>
      <c r="G549" s="13">
        <v>0.19</v>
      </c>
      <c r="H549" s="27">
        <f t="shared" si="216"/>
        <v>81864.155635046394</v>
      </c>
      <c r="I549" s="14">
        <f t="shared" si="217"/>
        <v>512728</v>
      </c>
      <c r="J549" s="28">
        <f>VLOOKUP(C549,'Región 5'!$B$6:$N$1720,7,FALSE)</f>
        <v>584387.34028319956</v>
      </c>
      <c r="K549" s="29">
        <v>0.19</v>
      </c>
      <c r="L549" s="28">
        <f t="shared" si="223"/>
        <v>111034</v>
      </c>
      <c r="M549" s="30">
        <f t="shared" si="224"/>
        <v>695421</v>
      </c>
      <c r="N549" s="28">
        <f>VLOOKUP(C549,'Región 5'!$B$6:$N$1720,11,FALSE)</f>
        <v>460537.4485595377</v>
      </c>
      <c r="O549" s="29">
        <v>0.19</v>
      </c>
      <c r="P549" s="28">
        <f t="shared" si="225"/>
        <v>87502</v>
      </c>
      <c r="Q549" s="30">
        <f t="shared" si="226"/>
        <v>548039</v>
      </c>
      <c r="R549" s="38">
        <f>VLOOKUP(C549,'Región 5'!$B$6:$N$1720,10,FALSE)</f>
        <v>513104.64902334899</v>
      </c>
      <c r="S549" s="13">
        <v>0.19</v>
      </c>
      <c r="T549" s="28">
        <f t="shared" si="227"/>
        <v>97490</v>
      </c>
      <c r="U549" s="30">
        <f t="shared" si="228"/>
        <v>610595</v>
      </c>
      <c r="V549" s="12">
        <f>VLOOKUP(C549,'Región 5'!$B$6:$N$1720,9,FALSE)</f>
        <v>540358.26442474592</v>
      </c>
      <c r="W549" s="13">
        <v>0.19</v>
      </c>
      <c r="X549" s="28">
        <f t="shared" si="229"/>
        <v>102668</v>
      </c>
      <c r="Y549" s="30">
        <f t="shared" si="231"/>
        <v>643026</v>
      </c>
      <c r="Z549" s="38">
        <f>VLOOKUP(C549,'Región 5'!$B$6:$N$1720,5,FALSE)</f>
        <v>520028.01295116846</v>
      </c>
      <c r="AA549" s="13">
        <v>0.19</v>
      </c>
      <c r="AB549" s="28">
        <v>38475</v>
      </c>
      <c r="AC549" s="30">
        <f t="shared" si="230"/>
        <v>558503</v>
      </c>
      <c r="AD549" s="54">
        <f t="shared" si="232"/>
        <v>508213.28204476013</v>
      </c>
      <c r="AE549" s="54">
        <f t="shared" si="233"/>
        <v>505673.35503002553</v>
      </c>
      <c r="AF549" s="54">
        <f t="shared" si="234"/>
        <v>516566.3309872587</v>
      </c>
      <c r="AG549" s="54">
        <f t="shared" si="218"/>
        <v>503102.23165534867</v>
      </c>
      <c r="AH549" s="55">
        <f t="shared" si="235"/>
        <v>55236.220839847549</v>
      </c>
      <c r="AI549" s="54">
        <f t="shared" si="219"/>
        <v>430863.97702655999</v>
      </c>
      <c r="AJ549" s="60">
        <v>0.19</v>
      </c>
      <c r="AK549" s="55">
        <f t="shared" si="220"/>
        <v>81864</v>
      </c>
      <c r="AL549" s="61">
        <f t="shared" si="221"/>
        <v>512727.97702655999</v>
      </c>
      <c r="AM549" s="62" t="s">
        <v>4668</v>
      </c>
    </row>
    <row r="550" spans="2:39" s="6" customFormat="1" ht="57.6">
      <c r="B550" s="11" t="s">
        <v>568</v>
      </c>
      <c r="C550" s="11" t="s">
        <v>2974</v>
      </c>
      <c r="D550" s="18" t="s">
        <v>1193</v>
      </c>
      <c r="E550" s="19" t="s">
        <v>569</v>
      </c>
      <c r="F550" s="12">
        <f>VLOOKUP(C550,'Región 5'!$B$6:$N$1720,13,FALSE)</f>
        <v>124950.5533377024</v>
      </c>
      <c r="G550" s="13">
        <v>0.19</v>
      </c>
      <c r="H550" s="27">
        <f t="shared" si="216"/>
        <v>23740.605134163456</v>
      </c>
      <c r="I550" s="14">
        <f t="shared" si="217"/>
        <v>148691</v>
      </c>
      <c r="J550" s="28">
        <f>VLOOKUP(C550,'Región 5'!$B$6:$N$1720,7,FALSE)</f>
        <v>180830.99986121675</v>
      </c>
      <c r="K550" s="29">
        <v>0.19</v>
      </c>
      <c r="L550" s="28">
        <f t="shared" si="223"/>
        <v>34358</v>
      </c>
      <c r="M550" s="30">
        <f t="shared" si="224"/>
        <v>215189</v>
      </c>
      <c r="N550" s="28">
        <f>VLOOKUP(C550,'Región 5'!$B$6:$N$1720,11,FALSE)</f>
        <v>64232.679435753467</v>
      </c>
      <c r="O550" s="29">
        <v>0.19</v>
      </c>
      <c r="P550" s="28">
        <f t="shared" si="225"/>
        <v>12204</v>
      </c>
      <c r="Q550" s="30">
        <f t="shared" si="226"/>
        <v>76437</v>
      </c>
      <c r="R550" s="38">
        <f>VLOOKUP(C550,'Región 5'!$B$6:$N$1720,10,FALSE)</f>
        <v>56574.986197997037</v>
      </c>
      <c r="S550" s="13">
        <v>0.19</v>
      </c>
      <c r="T550" s="28">
        <f t="shared" si="227"/>
        <v>10749</v>
      </c>
      <c r="U550" s="30">
        <f t="shared" si="228"/>
        <v>67324</v>
      </c>
      <c r="V550" s="12">
        <f>VLOOKUP(C550,'Región 5'!$B$6:$N$1720,9,FALSE)</f>
        <v>106120.30910244836</v>
      </c>
      <c r="W550" s="13">
        <v>0.19</v>
      </c>
      <c r="X550" s="28">
        <f t="shared" si="229"/>
        <v>20163</v>
      </c>
      <c r="Y550" s="30">
        <f t="shared" si="231"/>
        <v>126283</v>
      </c>
      <c r="Z550" s="38">
        <f>VLOOKUP(C550,'Región 5'!$B$6:$N$1720,5,FALSE)</f>
        <v>143459.42527203122</v>
      </c>
      <c r="AA550" s="13">
        <v>0.19</v>
      </c>
      <c r="AB550" s="28">
        <v>213750</v>
      </c>
      <c r="AC550" s="30">
        <f t="shared" si="230"/>
        <v>357209</v>
      </c>
      <c r="AD550" s="54">
        <f t="shared" si="232"/>
        <v>112694.82553452488</v>
      </c>
      <c r="AE550" s="54">
        <f t="shared" si="233"/>
        <v>103789.44571627509</v>
      </c>
      <c r="AF550" s="54">
        <f t="shared" si="234"/>
        <v>115535.43122007538</v>
      </c>
      <c r="AG550" s="54">
        <f t="shared" si="218"/>
        <v>94980.102911621594</v>
      </c>
      <c r="AH550" s="55">
        <f t="shared" si="235"/>
        <v>47498.298813418332</v>
      </c>
      <c r="AI550" s="54">
        <f t="shared" si="219"/>
        <v>56574.986197997037</v>
      </c>
      <c r="AJ550" s="60">
        <v>0.19</v>
      </c>
      <c r="AK550" s="55">
        <f t="shared" si="220"/>
        <v>10749</v>
      </c>
      <c r="AL550" s="61">
        <f t="shared" si="221"/>
        <v>67323.98619799703</v>
      </c>
      <c r="AM550" s="62" t="s">
        <v>4668</v>
      </c>
    </row>
    <row r="551" spans="2:39" s="6" customFormat="1" ht="57.6">
      <c r="B551" s="11" t="s">
        <v>570</v>
      </c>
      <c r="C551" s="11" t="s">
        <v>2982</v>
      </c>
      <c r="D551" s="18" t="s">
        <v>1193</v>
      </c>
      <c r="E551" s="19" t="s">
        <v>571</v>
      </c>
      <c r="F551" s="12">
        <f>VLOOKUP(C551,'Región 5'!$B$6:$N$1720,13,FALSE)</f>
        <v>675163.85200061963</v>
      </c>
      <c r="G551" s="13">
        <v>0.19</v>
      </c>
      <c r="H551" s="27">
        <f t="shared" si="216"/>
        <v>128281.13188011773</v>
      </c>
      <c r="I551" s="14">
        <f t="shared" si="217"/>
        <v>803445</v>
      </c>
      <c r="J551" s="28">
        <f>VLOOKUP(C551,'Región 5'!$B$6:$N$1720,7,FALSE)</f>
        <v>873997.13221105514</v>
      </c>
      <c r="K551" s="29">
        <v>0.19</v>
      </c>
      <c r="L551" s="28">
        <f t="shared" si="223"/>
        <v>166059</v>
      </c>
      <c r="M551" s="30">
        <f t="shared" si="224"/>
        <v>1040056</v>
      </c>
      <c r="N551" s="28">
        <f>VLOOKUP(C551,'Región 5'!$B$6:$N$1720,11,FALSE)</f>
        <v>64232.679435753467</v>
      </c>
      <c r="O551" s="29">
        <v>0.19</v>
      </c>
      <c r="P551" s="28">
        <f t="shared" si="225"/>
        <v>12204</v>
      </c>
      <c r="Q551" s="30">
        <f t="shared" si="226"/>
        <v>76437</v>
      </c>
      <c r="R551" s="38">
        <f>VLOOKUP(C551,'Región 5'!$B$6:$N$1720,10,FALSE)</f>
        <v>835573.25722512929</v>
      </c>
      <c r="S551" s="13">
        <v>0.19</v>
      </c>
      <c r="T551" s="28">
        <f t="shared" si="227"/>
        <v>158759</v>
      </c>
      <c r="U551" s="30">
        <f t="shared" si="228"/>
        <v>994332</v>
      </c>
      <c r="V551" s="12">
        <f>VLOOKUP(C551,'Región 5'!$B$6:$N$1720,9,FALSE)</f>
        <v>847023.74160077726</v>
      </c>
      <c r="W551" s="13">
        <v>0.19</v>
      </c>
      <c r="X551" s="28">
        <f t="shared" si="229"/>
        <v>160935</v>
      </c>
      <c r="Y551" s="30">
        <f t="shared" si="231"/>
        <v>1007959</v>
      </c>
      <c r="Z551" s="38">
        <f>VLOOKUP(C551,'Región 5'!$B$6:$N$1720,5,FALSE)</f>
        <v>857465.01197738748</v>
      </c>
      <c r="AA551" s="13">
        <v>0.19</v>
      </c>
      <c r="AB551" s="28">
        <v>216600</v>
      </c>
      <c r="AC551" s="30">
        <f t="shared" si="230"/>
        <v>1074065</v>
      </c>
      <c r="AD551" s="54">
        <f t="shared" si="232"/>
        <v>692242.61240845372</v>
      </c>
      <c r="AE551" s="54">
        <f t="shared" si="233"/>
        <v>533288.18094067357</v>
      </c>
      <c r="AF551" s="54">
        <f t="shared" si="234"/>
        <v>841298.49941295327</v>
      </c>
      <c r="AG551" s="54">
        <f t="shared" si="218"/>
        <v>276023.16891952249</v>
      </c>
      <c r="AH551" s="55">
        <f t="shared" si="235"/>
        <v>316076.62946034124</v>
      </c>
      <c r="AI551" s="54">
        <f t="shared" si="219"/>
        <v>64232.679435753467</v>
      </c>
      <c r="AJ551" s="60">
        <v>0.19</v>
      </c>
      <c r="AK551" s="55">
        <f t="shared" si="220"/>
        <v>12204</v>
      </c>
      <c r="AL551" s="61">
        <f t="shared" si="221"/>
        <v>76436.679435753467</v>
      </c>
      <c r="AM551" s="62" t="s">
        <v>4668</v>
      </c>
    </row>
    <row r="552" spans="2:39" s="6" customFormat="1" ht="57.6">
      <c r="B552" s="11" t="s">
        <v>572</v>
      </c>
      <c r="C552" s="11" t="s">
        <v>2996</v>
      </c>
      <c r="D552" s="18" t="s">
        <v>1193</v>
      </c>
      <c r="E552" s="19" t="s">
        <v>573</v>
      </c>
      <c r="F552" s="12">
        <f>VLOOKUP(C552,'Región 5'!$B$6:$N$1720,13,FALSE)</f>
        <v>229794.121080832</v>
      </c>
      <c r="G552" s="13">
        <v>0.19</v>
      </c>
      <c r="H552" s="27">
        <f t="shared" si="216"/>
        <v>43660.883005358082</v>
      </c>
      <c r="I552" s="14">
        <f t="shared" si="217"/>
        <v>273455</v>
      </c>
      <c r="J552" s="28">
        <f>VLOOKUP(C552,'Región 5'!$B$6:$N$1720,7,FALSE)</f>
        <v>361600.63424691767</v>
      </c>
      <c r="K552" s="29">
        <v>0.19</v>
      </c>
      <c r="L552" s="28">
        <f t="shared" si="223"/>
        <v>68704</v>
      </c>
      <c r="M552" s="30">
        <f t="shared" si="224"/>
        <v>430305</v>
      </c>
      <c r="N552" s="28">
        <f>VLOOKUP(C552,'Región 5'!$B$6:$N$1720,11,FALSE)</f>
        <v>321015.85890784615</v>
      </c>
      <c r="O552" s="29">
        <v>0.19</v>
      </c>
      <c r="P552" s="28">
        <f t="shared" si="225"/>
        <v>60993</v>
      </c>
      <c r="Q552" s="30">
        <f t="shared" si="226"/>
        <v>382009</v>
      </c>
      <c r="R552" s="38">
        <f>VLOOKUP(C552,'Región 5'!$B$6:$N$1720,10,FALSE)</f>
        <v>261672.75118411056</v>
      </c>
      <c r="S552" s="13">
        <v>0.19</v>
      </c>
      <c r="T552" s="28">
        <f t="shared" si="227"/>
        <v>49718</v>
      </c>
      <c r="U552" s="30">
        <f t="shared" si="228"/>
        <v>311391</v>
      </c>
      <c r="V552" s="12">
        <f>VLOOKUP(C552,'Región 5'!$B$6:$N$1720,9,FALSE)</f>
        <v>375854.39799600537</v>
      </c>
      <c r="W552" s="13">
        <v>0.19</v>
      </c>
      <c r="X552" s="28">
        <f t="shared" si="229"/>
        <v>71412</v>
      </c>
      <c r="Y552" s="30">
        <f t="shared" si="231"/>
        <v>447266</v>
      </c>
      <c r="Z552" s="38">
        <f>VLOOKUP(C552,'Región 5'!$B$6:$N$1720,5,FALSE)</f>
        <v>192085.68920051662</v>
      </c>
      <c r="AA552" s="13">
        <v>0.19</v>
      </c>
      <c r="AB552" s="28">
        <v>41866.5</v>
      </c>
      <c r="AC552" s="30">
        <f t="shared" si="230"/>
        <v>233952</v>
      </c>
      <c r="AD552" s="54">
        <f t="shared" si="232"/>
        <v>290337.24210270477</v>
      </c>
      <c r="AE552" s="54">
        <f t="shared" si="233"/>
        <v>282094.50214011542</v>
      </c>
      <c r="AF552" s="54">
        <f t="shared" si="234"/>
        <v>291344.30504597834</v>
      </c>
      <c r="AG552" s="54">
        <f t="shared" si="218"/>
        <v>273716.43358606962</v>
      </c>
      <c r="AH552" s="55">
        <f t="shared" si="235"/>
        <v>74126.004521272233</v>
      </c>
      <c r="AI552" s="54">
        <f t="shared" si="219"/>
        <v>192085.68920051662</v>
      </c>
      <c r="AJ552" s="60">
        <v>0.19</v>
      </c>
      <c r="AK552" s="55">
        <f t="shared" si="220"/>
        <v>36496</v>
      </c>
      <c r="AL552" s="61">
        <f t="shared" si="221"/>
        <v>228581.68920051662</v>
      </c>
      <c r="AM552" s="62" t="s">
        <v>4668</v>
      </c>
    </row>
    <row r="553" spans="2:39" s="6" customFormat="1" ht="57.6">
      <c r="B553" s="11" t="s">
        <v>574</v>
      </c>
      <c r="C553" s="11" t="s">
        <v>3004</v>
      </c>
      <c r="D553" s="18" t="s">
        <v>1193</v>
      </c>
      <c r="E553" s="19" t="s">
        <v>575</v>
      </c>
      <c r="F553" s="12">
        <f>VLOOKUP(C553,'Región 5'!$B$6:$N$1720,13,FALSE)</f>
        <v>107715.99425664</v>
      </c>
      <c r="G553" s="13">
        <v>0.19</v>
      </c>
      <c r="H553" s="27">
        <f t="shared" si="216"/>
        <v>20466.038908761599</v>
      </c>
      <c r="I553" s="14">
        <f t="shared" si="217"/>
        <v>128182</v>
      </c>
      <c r="J553" s="28">
        <f>VLOOKUP(C553,'Región 5'!$B$6:$N$1720,7,FALSE)</f>
        <v>142619.89334103704</v>
      </c>
      <c r="K553" s="29">
        <v>0.19</v>
      </c>
      <c r="L553" s="28">
        <f t="shared" si="223"/>
        <v>27098</v>
      </c>
      <c r="M553" s="30">
        <f t="shared" si="224"/>
        <v>169718</v>
      </c>
      <c r="N553" s="28">
        <f>VLOOKUP(C553,'Región 5'!$B$6:$N$1720,11,FALSE)</f>
        <v>132978.98544296395</v>
      </c>
      <c r="O553" s="29">
        <v>0.19</v>
      </c>
      <c r="P553" s="28">
        <f t="shared" si="225"/>
        <v>25266</v>
      </c>
      <c r="Q553" s="30">
        <f t="shared" si="226"/>
        <v>158245</v>
      </c>
      <c r="R553" s="38">
        <f>VLOOKUP(C553,'Región 5'!$B$6:$N$1720,10,FALSE)</f>
        <v>126882.58658014197</v>
      </c>
      <c r="S553" s="13">
        <v>0.19</v>
      </c>
      <c r="T553" s="28">
        <f t="shared" si="227"/>
        <v>24108</v>
      </c>
      <c r="U553" s="30">
        <f t="shared" si="228"/>
        <v>150991</v>
      </c>
      <c r="V553" s="12">
        <f>VLOOKUP(C553,'Región 5'!$B$6:$N$1720,9,FALSE)</f>
        <v>135116.59302838182</v>
      </c>
      <c r="W553" s="13">
        <v>0.19</v>
      </c>
      <c r="X553" s="28">
        <f t="shared" si="229"/>
        <v>25672</v>
      </c>
      <c r="Y553" s="30">
        <f t="shared" si="231"/>
        <v>160789</v>
      </c>
      <c r="Z553" s="38">
        <f>VLOOKUP(C553,'Región 5'!$B$6:$N$1720,5,FALSE)</f>
        <v>99884.715062078467</v>
      </c>
      <c r="AA553" s="13">
        <v>0.19</v>
      </c>
      <c r="AB553" s="28">
        <v>25650</v>
      </c>
      <c r="AC553" s="30">
        <f t="shared" si="230"/>
        <v>125535</v>
      </c>
      <c r="AD553" s="54">
        <f t="shared" si="232"/>
        <v>124199.79461854055</v>
      </c>
      <c r="AE553" s="54">
        <f t="shared" si="233"/>
        <v>123208.92742363078</v>
      </c>
      <c r="AF553" s="54">
        <f t="shared" si="234"/>
        <v>129930.78601155296</v>
      </c>
      <c r="AG553" s="54">
        <f t="shared" si="218"/>
        <v>122176.79573368674</v>
      </c>
      <c r="AH553" s="55">
        <f t="shared" si="235"/>
        <v>16767.151558428643</v>
      </c>
      <c r="AI553" s="54">
        <f t="shared" si="219"/>
        <v>99884.715062078467</v>
      </c>
      <c r="AJ553" s="60">
        <v>0.19</v>
      </c>
      <c r="AK553" s="55">
        <f t="shared" si="220"/>
        <v>18978</v>
      </c>
      <c r="AL553" s="61">
        <f t="shared" si="221"/>
        <v>118862.71506207847</v>
      </c>
      <c r="AM553" s="62" t="s">
        <v>4668</v>
      </c>
    </row>
    <row r="554" spans="2:39" s="6" customFormat="1" ht="57.6">
      <c r="B554" s="11" t="s">
        <v>576</v>
      </c>
      <c r="C554" s="11" t="s">
        <v>3018</v>
      </c>
      <c r="D554" s="18" t="s">
        <v>1193</v>
      </c>
      <c r="E554" s="19" t="s">
        <v>577</v>
      </c>
      <c r="F554" s="12">
        <f>VLOOKUP(C554,'Región 5'!$B$6:$N$1720,13,FALSE)</f>
        <v>142041.49109308928</v>
      </c>
      <c r="G554" s="13">
        <v>0.19</v>
      </c>
      <c r="H554" s="27">
        <f t="shared" si="216"/>
        <v>26987.883307686963</v>
      </c>
      <c r="I554" s="14">
        <f t="shared" si="217"/>
        <v>169029</v>
      </c>
      <c r="J554" s="28">
        <f>VLOOKUP(C554,'Región 5'!$B$6:$N$1720,7,FALSE)</f>
        <v>157855.50469837926</v>
      </c>
      <c r="K554" s="29">
        <v>0.19</v>
      </c>
      <c r="L554" s="28">
        <f t="shared" si="223"/>
        <v>29993</v>
      </c>
      <c r="M554" s="30">
        <f t="shared" si="224"/>
        <v>187849</v>
      </c>
      <c r="N554" s="28">
        <f>VLOOKUP(C554,'Región 5'!$B$6:$N$1720,11,FALSE)</f>
        <v>169418.32706367387</v>
      </c>
      <c r="O554" s="29">
        <v>0.19</v>
      </c>
      <c r="P554" s="28">
        <f t="shared" si="225"/>
        <v>32189</v>
      </c>
      <c r="Q554" s="30">
        <f t="shared" si="226"/>
        <v>201607</v>
      </c>
      <c r="R554" s="38">
        <f>VLOOKUP(C554,'Región 5'!$B$6:$N$1720,10,FALSE)</f>
        <v>103554.239933088</v>
      </c>
      <c r="S554" s="13">
        <v>0.19</v>
      </c>
      <c r="T554" s="28">
        <f t="shared" si="227"/>
        <v>19675</v>
      </c>
      <c r="U554" s="30">
        <f t="shared" si="228"/>
        <v>123229</v>
      </c>
      <c r="V554" s="12">
        <f>VLOOKUP(C554,'Región 5'!$B$6:$N$1720,9,FALSE)</f>
        <v>178197.50700769378</v>
      </c>
      <c r="W554" s="13">
        <v>0.19</v>
      </c>
      <c r="X554" s="28">
        <f t="shared" si="229"/>
        <v>33858</v>
      </c>
      <c r="Y554" s="30">
        <f t="shared" si="231"/>
        <v>212056</v>
      </c>
      <c r="Z554" s="38">
        <f>VLOOKUP(C554,'Región 5'!$B$6:$N$1720,5,FALSE)</f>
        <v>599304.37342722504</v>
      </c>
      <c r="AA554" s="13">
        <v>0.19</v>
      </c>
      <c r="AB554" s="28">
        <v>38161.5</v>
      </c>
      <c r="AC554" s="30">
        <f t="shared" si="230"/>
        <v>637466</v>
      </c>
      <c r="AD554" s="54">
        <f t="shared" si="232"/>
        <v>225061.90720385822</v>
      </c>
      <c r="AE554" s="54">
        <f t="shared" si="233"/>
        <v>186448.4239025038</v>
      </c>
      <c r="AF554" s="54">
        <f t="shared" si="234"/>
        <v>163636.91588102657</v>
      </c>
      <c r="AG554" s="54">
        <f t="shared" si="218"/>
        <v>165678.21212622421</v>
      </c>
      <c r="AH554" s="55">
        <f t="shared" si="235"/>
        <v>185215.06784062093</v>
      </c>
      <c r="AI554" s="54">
        <f t="shared" si="219"/>
        <v>103554.239933088</v>
      </c>
      <c r="AJ554" s="60">
        <v>0.19</v>
      </c>
      <c r="AK554" s="55">
        <f t="shared" si="220"/>
        <v>19675</v>
      </c>
      <c r="AL554" s="61">
        <f t="shared" si="221"/>
        <v>123229.239933088</v>
      </c>
      <c r="AM554" s="62" t="s">
        <v>4668</v>
      </c>
    </row>
    <row r="555" spans="2:39" s="6" customFormat="1" ht="57.6">
      <c r="B555" s="11" t="s">
        <v>578</v>
      </c>
      <c r="C555" s="11" t="s">
        <v>3020</v>
      </c>
      <c r="D555" s="18" t="s">
        <v>1193</v>
      </c>
      <c r="E555" s="19" t="s">
        <v>579</v>
      </c>
      <c r="F555" s="12">
        <f>VLOOKUP(C555,'Región 5'!$B$6:$N$1720,13,FALSE)</f>
        <v>111306.52739852801</v>
      </c>
      <c r="G555" s="13">
        <v>0.19</v>
      </c>
      <c r="H555" s="27">
        <f t="shared" si="216"/>
        <v>21148.240205720322</v>
      </c>
      <c r="I555" s="14">
        <f t="shared" si="217"/>
        <v>132455</v>
      </c>
      <c r="J555" s="28">
        <f>VLOOKUP(C555,'Región 5'!$B$6:$N$1720,7,FALSE)</f>
        <v>347670.67130480742</v>
      </c>
      <c r="K555" s="29">
        <v>0.19</v>
      </c>
      <c r="L555" s="28">
        <f t="shared" si="223"/>
        <v>66057</v>
      </c>
      <c r="M555" s="30">
        <f t="shared" si="224"/>
        <v>413728</v>
      </c>
      <c r="N555" s="28">
        <f>VLOOKUP(C555,'Región 5'!$B$6:$N$1720,11,FALSE)</f>
        <v>390771.43114003097</v>
      </c>
      <c r="O555" s="29">
        <v>0.19</v>
      </c>
      <c r="P555" s="28">
        <f t="shared" si="225"/>
        <v>74247</v>
      </c>
      <c r="Q555" s="30">
        <f t="shared" si="226"/>
        <v>465018</v>
      </c>
      <c r="R555" s="38">
        <f>VLOOKUP(C555,'Región 5'!$B$6:$N$1720,10,FALSE)</f>
        <v>260375.0182623959</v>
      </c>
      <c r="S555" s="13">
        <v>0.19</v>
      </c>
      <c r="T555" s="28">
        <f t="shared" si="227"/>
        <v>49471</v>
      </c>
      <c r="U555" s="30">
        <f t="shared" si="228"/>
        <v>309846</v>
      </c>
      <c r="V555" s="12">
        <f>VLOOKUP(C555,'Región 5'!$B$6:$N$1720,9,FALSE)</f>
        <v>140359.81593427045</v>
      </c>
      <c r="W555" s="13">
        <v>0.19</v>
      </c>
      <c r="X555" s="28">
        <f t="shared" si="229"/>
        <v>26668</v>
      </c>
      <c r="Y555" s="30">
        <f t="shared" si="231"/>
        <v>167028</v>
      </c>
      <c r="Z555" s="38">
        <f>VLOOKUP(C555,'Región 5'!$B$6:$N$1720,5,FALSE)</f>
        <v>273528.12039744307</v>
      </c>
      <c r="AA555" s="13">
        <v>0.19</v>
      </c>
      <c r="AB555" s="28">
        <v>132240</v>
      </c>
      <c r="AC555" s="30">
        <f t="shared" si="230"/>
        <v>405768</v>
      </c>
      <c r="AD555" s="54">
        <f t="shared" si="232"/>
        <v>254001.93073957934</v>
      </c>
      <c r="AE555" s="54">
        <f t="shared" si="233"/>
        <v>230803.609622068</v>
      </c>
      <c r="AF555" s="54">
        <f t="shared" si="234"/>
        <v>266951.56932991947</v>
      </c>
      <c r="AG555" s="54">
        <f t="shared" si="218"/>
        <v>206607.18285873142</v>
      </c>
      <c r="AH555" s="55">
        <f t="shared" si="235"/>
        <v>110614.76024299992</v>
      </c>
      <c r="AI555" s="54">
        <f t="shared" si="219"/>
        <v>111306.52739852801</v>
      </c>
      <c r="AJ555" s="60">
        <v>0.19</v>
      </c>
      <c r="AK555" s="55">
        <f t="shared" si="220"/>
        <v>21148</v>
      </c>
      <c r="AL555" s="61">
        <f t="shared" si="221"/>
        <v>132454.52739852801</v>
      </c>
      <c r="AM555" s="62" t="s">
        <v>4668</v>
      </c>
    </row>
    <row r="556" spans="2:39" s="6" customFormat="1" ht="57.6">
      <c r="B556" s="11" t="s">
        <v>580</v>
      </c>
      <c r="C556" s="11" t="s">
        <v>3034</v>
      </c>
      <c r="D556" s="18" t="s">
        <v>1193</v>
      </c>
      <c r="E556" s="19" t="s">
        <v>581</v>
      </c>
      <c r="F556" s="12">
        <f>VLOOKUP(C556,'Región 5'!$B$6:$N$1720,13,FALSE)</f>
        <v>63049.761971553286</v>
      </c>
      <c r="G556" s="13">
        <v>0.19</v>
      </c>
      <c r="H556" s="27">
        <f t="shared" si="216"/>
        <v>11979.454774595124</v>
      </c>
      <c r="I556" s="14">
        <f t="shared" si="217"/>
        <v>75029</v>
      </c>
      <c r="J556" s="28">
        <f>VLOOKUP(C556,'Región 5'!$B$6:$N$1720,7,FALSE)</f>
        <v>106471.7113169239</v>
      </c>
      <c r="K556" s="29">
        <v>0.19</v>
      </c>
      <c r="L556" s="28">
        <f t="shared" si="223"/>
        <v>20230</v>
      </c>
      <c r="M556" s="30">
        <f t="shared" si="224"/>
        <v>126702</v>
      </c>
      <c r="N556" s="28">
        <f>VLOOKUP(C556,'Región 5'!$B$6:$N$1720,11,FALSE)</f>
        <v>85102.163704821753</v>
      </c>
      <c r="O556" s="29">
        <v>0.19</v>
      </c>
      <c r="P556" s="28">
        <f t="shared" si="225"/>
        <v>16169</v>
      </c>
      <c r="Q556" s="30">
        <f t="shared" si="226"/>
        <v>101271</v>
      </c>
      <c r="R556" s="38">
        <f>VLOOKUP(C556,'Región 5'!$B$6:$N$1720,10,FALSE)</f>
        <v>94481.125889588933</v>
      </c>
      <c r="S556" s="13">
        <v>0.19</v>
      </c>
      <c r="T556" s="28">
        <f t="shared" si="227"/>
        <v>17951</v>
      </c>
      <c r="U556" s="30">
        <f t="shared" si="228"/>
        <v>112432</v>
      </c>
      <c r="V556" s="12">
        <f>VLOOKUP(C556,'Región 5'!$B$6:$N$1720,9,FALSE)</f>
        <v>89909.561169705994</v>
      </c>
      <c r="W556" s="13">
        <v>0.19</v>
      </c>
      <c r="X556" s="28">
        <f t="shared" si="229"/>
        <v>17083</v>
      </c>
      <c r="Y556" s="30">
        <f t="shared" si="231"/>
        <v>106993</v>
      </c>
      <c r="Z556" s="38">
        <f>VLOOKUP(C556,'Región 5'!$B$6:$N$1720,5,FALSE)</f>
        <v>66080.171943306748</v>
      </c>
      <c r="AA556" s="13">
        <v>0.19</v>
      </c>
      <c r="AB556" s="28">
        <v>34171.5</v>
      </c>
      <c r="AC556" s="30">
        <f t="shared" si="230"/>
        <v>100252</v>
      </c>
      <c r="AD556" s="54">
        <f t="shared" si="232"/>
        <v>84182.41599931677</v>
      </c>
      <c r="AE556" s="54">
        <f t="shared" si="233"/>
        <v>82733.246196757507</v>
      </c>
      <c r="AF556" s="54">
        <f t="shared" si="234"/>
        <v>87505.862437263873</v>
      </c>
      <c r="AG556" s="54">
        <f t="shared" si="218"/>
        <v>81253.710676948263</v>
      </c>
      <c r="AH556" s="55">
        <f t="shared" si="235"/>
        <v>16797.634029377332</v>
      </c>
      <c r="AI556" s="54">
        <f t="shared" si="219"/>
        <v>63049.761971553286</v>
      </c>
      <c r="AJ556" s="60">
        <v>0.19</v>
      </c>
      <c r="AK556" s="55">
        <f t="shared" si="220"/>
        <v>11979</v>
      </c>
      <c r="AL556" s="61">
        <f t="shared" si="221"/>
        <v>75028.761971553293</v>
      </c>
      <c r="AM556" s="62" t="s">
        <v>4668</v>
      </c>
    </row>
    <row r="557" spans="2:39" s="6" customFormat="1" ht="57.6">
      <c r="B557" s="11" t="s">
        <v>582</v>
      </c>
      <c r="C557" s="11" t="s">
        <v>3058</v>
      </c>
      <c r="D557" s="18" t="s">
        <v>1193</v>
      </c>
      <c r="E557" s="19" t="s">
        <v>583</v>
      </c>
      <c r="F557" s="12">
        <f>VLOOKUP(C557,'Región 5'!$B$6:$N$1720,13,FALSE)</f>
        <v>152094.98389037568</v>
      </c>
      <c r="G557" s="13">
        <v>0.19</v>
      </c>
      <c r="H557" s="27">
        <f t="shared" si="216"/>
        <v>28898.046939171378</v>
      </c>
      <c r="I557" s="14">
        <f t="shared" si="217"/>
        <v>180993</v>
      </c>
      <c r="J557" s="28">
        <f>VLOOKUP(C557,'Región 5'!$B$6:$N$1720,7,FALSE)</f>
        <v>186462.26147611238</v>
      </c>
      <c r="K557" s="29">
        <v>0.19</v>
      </c>
      <c r="L557" s="28">
        <f t="shared" si="223"/>
        <v>35428</v>
      </c>
      <c r="M557" s="30">
        <f t="shared" si="224"/>
        <v>221890</v>
      </c>
      <c r="N557" s="28">
        <f>VLOOKUP(C557,'Región 5'!$B$6:$N$1720,11,FALSE)</f>
        <v>132503.72941981952</v>
      </c>
      <c r="O557" s="29">
        <v>0.19</v>
      </c>
      <c r="P557" s="28">
        <f t="shared" si="225"/>
        <v>25176</v>
      </c>
      <c r="Q557" s="30">
        <f t="shared" si="226"/>
        <v>157680</v>
      </c>
      <c r="R557" s="38">
        <f>VLOOKUP(C557,'Región 5'!$B$6:$N$1720,10,FALSE)</f>
        <v>256926.97053206217</v>
      </c>
      <c r="S557" s="13">
        <v>0.19</v>
      </c>
      <c r="T557" s="28">
        <f t="shared" si="227"/>
        <v>48816</v>
      </c>
      <c r="U557" s="30">
        <f t="shared" si="228"/>
        <v>305743</v>
      </c>
      <c r="V557" s="12">
        <f>VLOOKUP(C557,'Región 5'!$B$6:$N$1720,9,FALSE)</f>
        <v>190810.07069883496</v>
      </c>
      <c r="W557" s="13">
        <v>0.19</v>
      </c>
      <c r="X557" s="28">
        <f t="shared" si="229"/>
        <v>36254</v>
      </c>
      <c r="Y557" s="30">
        <f t="shared" si="231"/>
        <v>227064</v>
      </c>
      <c r="Z557" s="38">
        <f>VLOOKUP(C557,'Región 5'!$B$6:$N$1720,5,FALSE)</f>
        <v>136765.36584713677</v>
      </c>
      <c r="AA557" s="13">
        <v>0.19</v>
      </c>
      <c r="AB557" s="28">
        <v>44716.5</v>
      </c>
      <c r="AC557" s="30">
        <f t="shared" si="230"/>
        <v>181482</v>
      </c>
      <c r="AD557" s="54">
        <f t="shared" si="232"/>
        <v>175927.23031072356</v>
      </c>
      <c r="AE557" s="54">
        <f t="shared" si="233"/>
        <v>171219.61259816558</v>
      </c>
      <c r="AF557" s="54">
        <f t="shared" si="234"/>
        <v>169278.62268324403</v>
      </c>
      <c r="AG557" s="54">
        <f t="shared" si="218"/>
        <v>166993.34983594337</v>
      </c>
      <c r="AH557" s="55">
        <f t="shared" si="235"/>
        <v>46649.055216424174</v>
      </c>
      <c r="AI557" s="54">
        <f t="shared" si="219"/>
        <v>132503.72941981952</v>
      </c>
      <c r="AJ557" s="60">
        <v>0.19</v>
      </c>
      <c r="AK557" s="55">
        <f t="shared" si="220"/>
        <v>25176</v>
      </c>
      <c r="AL557" s="61">
        <f t="shared" si="221"/>
        <v>157679.72941981952</v>
      </c>
      <c r="AM557" s="62" t="s">
        <v>4668</v>
      </c>
    </row>
    <row r="558" spans="2:39" s="6" customFormat="1" ht="57.6">
      <c r="B558" s="11" t="s">
        <v>584</v>
      </c>
      <c r="C558" s="11" t="s">
        <v>3102</v>
      </c>
      <c r="D558" s="18" t="s">
        <v>1193</v>
      </c>
      <c r="E558" s="19" t="s">
        <v>585</v>
      </c>
      <c r="F558" s="12">
        <f>VLOOKUP(C558,'Región 5'!$B$6:$N$1720,13,FALSE)</f>
        <v>294423.71763481596</v>
      </c>
      <c r="G558" s="13">
        <v>0.19</v>
      </c>
      <c r="H558" s="27">
        <f t="shared" si="216"/>
        <v>55940.506350615033</v>
      </c>
      <c r="I558" s="14">
        <f t="shared" si="217"/>
        <v>350364</v>
      </c>
      <c r="J558" s="28">
        <f>VLOOKUP(C558,'Región 5'!$B$6:$N$1720,7,FALSE)</f>
        <v>584387.34028319956</v>
      </c>
      <c r="K558" s="29">
        <v>0.19</v>
      </c>
      <c r="L558" s="28">
        <f t="shared" si="223"/>
        <v>111034</v>
      </c>
      <c r="M558" s="30">
        <f t="shared" si="224"/>
        <v>695421</v>
      </c>
      <c r="N558" s="28">
        <f>VLOOKUP(C558,'Región 5'!$B$6:$N$1720,11,FALSE)</f>
        <v>460551.81069210527</v>
      </c>
      <c r="O558" s="29">
        <v>0.19</v>
      </c>
      <c r="P558" s="28">
        <f t="shared" si="225"/>
        <v>87505</v>
      </c>
      <c r="Q558" s="30">
        <f t="shared" si="226"/>
        <v>548057</v>
      </c>
      <c r="R558" s="38">
        <f>VLOOKUP(C558,'Región 5'!$B$6:$N$1720,10,FALSE)</f>
        <v>422382.32171516097</v>
      </c>
      <c r="S558" s="13">
        <v>0.19</v>
      </c>
      <c r="T558" s="28">
        <f t="shared" si="227"/>
        <v>80253</v>
      </c>
      <c r="U558" s="30">
        <f t="shared" si="228"/>
        <v>502635</v>
      </c>
      <c r="V558" s="12">
        <f>VLOOKUP(C558,'Región 5'!$B$6:$N$1720,9,FALSE)</f>
        <v>537295.21324261161</v>
      </c>
      <c r="W558" s="13">
        <v>0.19</v>
      </c>
      <c r="X558" s="28">
        <f t="shared" si="229"/>
        <v>102086</v>
      </c>
      <c r="Y558" s="30">
        <f t="shared" si="231"/>
        <v>639381</v>
      </c>
      <c r="Z558" s="38">
        <f>VLOOKUP(C558,'Región 5'!$B$6:$N$1720,5,FALSE)</f>
        <v>520028.01295116846</v>
      </c>
      <c r="AA558" s="13">
        <v>0.19</v>
      </c>
      <c r="AB558" s="28">
        <v>90886.5</v>
      </c>
      <c r="AC558" s="30">
        <f t="shared" si="230"/>
        <v>610915</v>
      </c>
      <c r="AD558" s="54">
        <f t="shared" si="232"/>
        <v>469844.7360865103</v>
      </c>
      <c r="AE558" s="54">
        <f t="shared" si="233"/>
        <v>459003.77232576872</v>
      </c>
      <c r="AF558" s="54">
        <f t="shared" si="234"/>
        <v>490289.91182163684</v>
      </c>
      <c r="AG558" s="54">
        <f t="shared" si="218"/>
        <v>446739.74161370134</v>
      </c>
      <c r="AH558" s="55">
        <f t="shared" si="235"/>
        <v>103246.80070258207</v>
      </c>
      <c r="AI558" s="54">
        <f t="shared" si="219"/>
        <v>294423.71763481596</v>
      </c>
      <c r="AJ558" s="60">
        <v>0.19</v>
      </c>
      <c r="AK558" s="55">
        <f t="shared" si="220"/>
        <v>55941</v>
      </c>
      <c r="AL558" s="61">
        <f t="shared" si="221"/>
        <v>350364.71763481596</v>
      </c>
      <c r="AM558" s="62" t="s">
        <v>4668</v>
      </c>
    </row>
    <row r="559" spans="2:39" s="6" customFormat="1" ht="57.6">
      <c r="B559" s="11" t="s">
        <v>586</v>
      </c>
      <c r="C559" s="11" t="s">
        <v>3314</v>
      </c>
      <c r="D559" s="18" t="s">
        <v>1193</v>
      </c>
      <c r="E559" s="19" t="s">
        <v>587</v>
      </c>
      <c r="F559" s="12">
        <f>VLOOKUP(C559,'Región 5'!$B$6:$N$1720,13,FALSE)</f>
        <v>14218.51124187648</v>
      </c>
      <c r="G559" s="13">
        <v>0.19</v>
      </c>
      <c r="H559" s="27">
        <f t="shared" si="216"/>
        <v>2701.5171359565311</v>
      </c>
      <c r="I559" s="14">
        <f t="shared" si="217"/>
        <v>16920</v>
      </c>
      <c r="J559" s="28">
        <f>VLOOKUP(C559,'Región 5'!$B$6:$N$1720,7,FALSE)</f>
        <v>10471.300290160641</v>
      </c>
      <c r="K559" s="29">
        <v>0.19</v>
      </c>
      <c r="L559" s="28">
        <f t="shared" si="223"/>
        <v>1990</v>
      </c>
      <c r="M559" s="30">
        <f t="shared" si="224"/>
        <v>12461</v>
      </c>
      <c r="N559" s="28">
        <f>VLOOKUP(C559,'Región 5'!$B$6:$N$1720,11,FALSE)</f>
        <v>2765.3633434613762</v>
      </c>
      <c r="O559" s="29">
        <v>0.19</v>
      </c>
      <c r="P559" s="28">
        <f t="shared" si="225"/>
        <v>525</v>
      </c>
      <c r="Q559" s="30">
        <f t="shared" si="226"/>
        <v>3290</v>
      </c>
      <c r="R559" s="38">
        <f>VLOOKUP(C559,'Región 5'!$B$6:$N$1720,10,FALSE)</f>
        <v>14333.052513223747</v>
      </c>
      <c r="S559" s="13">
        <v>0.19</v>
      </c>
      <c r="T559" s="28">
        <f t="shared" si="227"/>
        <v>2723</v>
      </c>
      <c r="U559" s="30">
        <f t="shared" si="228"/>
        <v>17056</v>
      </c>
      <c r="V559" s="12">
        <f>VLOOKUP(C559,'Región 5'!$B$6:$N$1720,9,FALSE)</f>
        <v>18558.486574107646</v>
      </c>
      <c r="W559" s="13">
        <v>0.19</v>
      </c>
      <c r="X559" s="28">
        <f t="shared" si="229"/>
        <v>3526</v>
      </c>
      <c r="Y559" s="30">
        <f t="shared" si="231"/>
        <v>22084</v>
      </c>
      <c r="Z559" s="38">
        <f>VLOOKUP(C559,'Región 5'!$B$6:$N$1720,5,FALSE)</f>
        <v>13833.344959383041</v>
      </c>
      <c r="AA559" s="13">
        <v>0.19</v>
      </c>
      <c r="AB559" s="28">
        <v>5101.5</v>
      </c>
      <c r="AC559" s="30">
        <f t="shared" si="230"/>
        <v>18935</v>
      </c>
      <c r="AD559" s="54">
        <f t="shared" si="232"/>
        <v>12363.343153702153</v>
      </c>
      <c r="AE559" s="54">
        <f t="shared" si="233"/>
        <v>10716.901348506854</v>
      </c>
      <c r="AF559" s="54">
        <f t="shared" si="234"/>
        <v>14025.928100629761</v>
      </c>
      <c r="AG559" s="54">
        <f t="shared" si="218"/>
        <v>8294.3072680804635</v>
      </c>
      <c r="AH559" s="55">
        <f t="shared" si="235"/>
        <v>5358.4168098372866</v>
      </c>
      <c r="AI559" s="54">
        <f t="shared" si="219"/>
        <v>2765.3633434613762</v>
      </c>
      <c r="AJ559" s="60">
        <v>0.19</v>
      </c>
      <c r="AK559" s="55">
        <f t="shared" si="220"/>
        <v>525</v>
      </c>
      <c r="AL559" s="61">
        <f t="shared" si="221"/>
        <v>3290.3633434613762</v>
      </c>
      <c r="AM559" s="62" t="s">
        <v>4668</v>
      </c>
    </row>
    <row r="560" spans="2:39" s="6" customFormat="1" ht="57.6">
      <c r="B560" s="11" t="s">
        <v>588</v>
      </c>
      <c r="C560" s="11" t="s">
        <v>3316</v>
      </c>
      <c r="D560" s="18" t="s">
        <v>1193</v>
      </c>
      <c r="E560" s="19" t="s">
        <v>589</v>
      </c>
      <c r="F560" s="12">
        <f>VLOOKUP(C560,'Región 5'!$B$6:$N$1720,13,FALSE)</f>
        <v>14218.51124187648</v>
      </c>
      <c r="G560" s="13">
        <v>0.19</v>
      </c>
      <c r="H560" s="27">
        <f t="shared" si="216"/>
        <v>2701.5171359565311</v>
      </c>
      <c r="I560" s="14">
        <f t="shared" si="217"/>
        <v>16920</v>
      </c>
      <c r="J560" s="28">
        <f>VLOOKUP(C560,'Región 5'!$B$6:$N$1720,7,FALSE)</f>
        <v>17025.65533462528</v>
      </c>
      <c r="K560" s="29">
        <v>0.19</v>
      </c>
      <c r="L560" s="28">
        <f t="shared" si="223"/>
        <v>3235</v>
      </c>
      <c r="M560" s="30">
        <f t="shared" si="224"/>
        <v>20261</v>
      </c>
      <c r="N560" s="28">
        <f>VLOOKUP(C560,'Región 5'!$B$6:$N$1720,11,FALSE)</f>
        <v>4201.5766002165756</v>
      </c>
      <c r="O560" s="29">
        <v>0.19</v>
      </c>
      <c r="P560" s="28">
        <f t="shared" si="225"/>
        <v>798</v>
      </c>
      <c r="Q560" s="30">
        <f t="shared" si="226"/>
        <v>5000</v>
      </c>
      <c r="R560" s="38">
        <f>VLOOKUP(C560,'Región 5'!$B$6:$N$1720,10,FALSE)</f>
        <v>5961.4633632288278</v>
      </c>
      <c r="S560" s="13">
        <v>0.19</v>
      </c>
      <c r="T560" s="28">
        <f t="shared" si="227"/>
        <v>1133</v>
      </c>
      <c r="U560" s="30">
        <f t="shared" si="228"/>
        <v>7094</v>
      </c>
      <c r="V560" s="12">
        <f>VLOOKUP(C560,'Región 5'!$B$6:$N$1720,9,FALSE)</f>
        <v>26846.742714000386</v>
      </c>
      <c r="W560" s="13">
        <v>0.19</v>
      </c>
      <c r="X560" s="28">
        <f t="shared" si="229"/>
        <v>5101</v>
      </c>
      <c r="Y560" s="30">
        <f t="shared" ref="Y560:Y591" si="236">ROUND(V560+X560,)</f>
        <v>31948</v>
      </c>
      <c r="Z560" s="38">
        <f>VLOOKUP(C560,'Región 5'!$B$6:$N$1720,5,FALSE)</f>
        <v>13833.344959383041</v>
      </c>
      <c r="AA560" s="13">
        <v>0.19</v>
      </c>
      <c r="AB560" s="28">
        <v>5671.5</v>
      </c>
      <c r="AC560" s="30">
        <f t="shared" si="230"/>
        <v>19505</v>
      </c>
      <c r="AD560" s="54">
        <f t="shared" si="232"/>
        <v>13681.215702221765</v>
      </c>
      <c r="AE560" s="54">
        <f t="shared" si="233"/>
        <v>11448.721457448675</v>
      </c>
      <c r="AF560" s="54">
        <f t="shared" si="234"/>
        <v>14025.928100629761</v>
      </c>
      <c r="AG560" s="54">
        <f t="shared" si="218"/>
        <v>9311.6625372121143</v>
      </c>
      <c r="AH560" s="55">
        <f t="shared" si="235"/>
        <v>8176.6293965194955</v>
      </c>
      <c r="AI560" s="54">
        <f t="shared" si="219"/>
        <v>4201.5766002165756</v>
      </c>
      <c r="AJ560" s="60">
        <v>0.19</v>
      </c>
      <c r="AK560" s="55">
        <f t="shared" si="220"/>
        <v>798</v>
      </c>
      <c r="AL560" s="61">
        <f t="shared" si="221"/>
        <v>4999.5766002165756</v>
      </c>
      <c r="AM560" s="62" t="s">
        <v>4668</v>
      </c>
    </row>
    <row r="561" spans="2:39" s="6" customFormat="1" ht="57.6">
      <c r="B561" s="11" t="s">
        <v>590</v>
      </c>
      <c r="C561" s="11" t="s">
        <v>3318</v>
      </c>
      <c r="D561" s="18" t="s">
        <v>1193</v>
      </c>
      <c r="E561" s="19" t="s">
        <v>591</v>
      </c>
      <c r="F561" s="12">
        <f>VLOOKUP(C561,'Región 5'!$B$6:$N$1720,13,FALSE)</f>
        <v>14218.51124187648</v>
      </c>
      <c r="G561" s="13">
        <v>0.19</v>
      </c>
      <c r="H561" s="27">
        <f t="shared" si="216"/>
        <v>2701.5171359565311</v>
      </c>
      <c r="I561" s="14">
        <f t="shared" si="217"/>
        <v>16920</v>
      </c>
      <c r="J561" s="28">
        <f>VLOOKUP(C561,'Región 5'!$B$6:$N$1720,7,FALSE)</f>
        <v>30934.727902091778</v>
      </c>
      <c r="K561" s="29">
        <v>0.19</v>
      </c>
      <c r="L561" s="28">
        <f t="shared" si="223"/>
        <v>5878</v>
      </c>
      <c r="M561" s="30">
        <f t="shared" si="224"/>
        <v>36813</v>
      </c>
      <c r="N561" s="28">
        <f>VLOOKUP(C561,'Región 5'!$B$6:$N$1720,11,FALSE)</f>
        <v>6872.9332577812474</v>
      </c>
      <c r="O561" s="29">
        <v>0.19</v>
      </c>
      <c r="P561" s="28">
        <f t="shared" si="225"/>
        <v>1306</v>
      </c>
      <c r="Q561" s="30">
        <f t="shared" si="226"/>
        <v>8179</v>
      </c>
      <c r="R561" s="38">
        <f>VLOOKUP(C561,'Región 5'!$B$6:$N$1720,10,FALSE)</f>
        <v>43266.724069404736</v>
      </c>
      <c r="S561" s="13">
        <v>0.19</v>
      </c>
      <c r="T561" s="28">
        <f t="shared" si="227"/>
        <v>8221</v>
      </c>
      <c r="U561" s="30">
        <f t="shared" si="228"/>
        <v>51488</v>
      </c>
      <c r="V561" s="12">
        <f>VLOOKUP(C561,'Región 5'!$B$6:$N$1720,9,FALSE)</f>
        <v>37657.511592121336</v>
      </c>
      <c r="W561" s="13">
        <v>0.19</v>
      </c>
      <c r="X561" s="28">
        <f t="shared" si="229"/>
        <v>7155</v>
      </c>
      <c r="Y561" s="30">
        <f t="shared" si="236"/>
        <v>44813</v>
      </c>
      <c r="Z561" s="38">
        <f>VLOOKUP(C561,'Región 5'!$B$6:$N$1720,5,FALSE)</f>
        <v>16905.535680423935</v>
      </c>
      <c r="AA561" s="13">
        <v>0.19</v>
      </c>
      <c r="AB561" s="28">
        <v>6241.5</v>
      </c>
      <c r="AC561" s="30">
        <f t="shared" si="230"/>
        <v>23147</v>
      </c>
      <c r="AD561" s="54">
        <f t="shared" si="232"/>
        <v>24975.990623949921</v>
      </c>
      <c r="AE561" s="54">
        <f t="shared" si="233"/>
        <v>20896.787206219477</v>
      </c>
      <c r="AF561" s="54">
        <f t="shared" si="234"/>
        <v>23920.131791257856</v>
      </c>
      <c r="AG561" s="54">
        <f t="shared" si="218"/>
        <v>16807.896704150597</v>
      </c>
      <c r="AH561" s="55">
        <f t="shared" si="235"/>
        <v>14418.423947455422</v>
      </c>
      <c r="AI561" s="54">
        <f t="shared" si="219"/>
        <v>6872.9332577812474</v>
      </c>
      <c r="AJ561" s="60">
        <v>0.19</v>
      </c>
      <c r="AK561" s="55">
        <f t="shared" si="220"/>
        <v>1306</v>
      </c>
      <c r="AL561" s="61">
        <f t="shared" si="221"/>
        <v>8178.9332577812474</v>
      </c>
      <c r="AM561" s="62" t="s">
        <v>4668</v>
      </c>
    </row>
    <row r="562" spans="2:39" s="6" customFormat="1" ht="57.6">
      <c r="B562" s="11" t="s">
        <v>592</v>
      </c>
      <c r="C562" s="11" t="s">
        <v>3370</v>
      </c>
      <c r="D562" s="18" t="s">
        <v>1193</v>
      </c>
      <c r="E562" s="19" t="s">
        <v>593</v>
      </c>
      <c r="F562" s="12">
        <f>VLOOKUP(C562,'Región 5'!$B$6:$N$1720,13,FALSE)</f>
        <v>107715.99425664</v>
      </c>
      <c r="G562" s="13">
        <v>0.19</v>
      </c>
      <c r="H562" s="27">
        <f t="shared" si="216"/>
        <v>20466.038908761599</v>
      </c>
      <c r="I562" s="14">
        <f t="shared" si="217"/>
        <v>128182</v>
      </c>
      <c r="J562" s="28">
        <f>VLOOKUP(C562,'Región 5'!$B$6:$N$1720,7,FALSE)</f>
        <v>117116.6628463104</v>
      </c>
      <c r="K562" s="29">
        <v>0.19</v>
      </c>
      <c r="L562" s="28">
        <f t="shared" si="223"/>
        <v>22252</v>
      </c>
      <c r="M562" s="30">
        <f t="shared" si="224"/>
        <v>139369</v>
      </c>
      <c r="N562" s="28">
        <f>VLOOKUP(C562,'Región 5'!$B$6:$N$1720,11,FALSE)</f>
        <v>75965.236095028216</v>
      </c>
      <c r="O562" s="29">
        <v>0.19</v>
      </c>
      <c r="P562" s="28">
        <f t="shared" si="225"/>
        <v>14433</v>
      </c>
      <c r="Q562" s="30">
        <f t="shared" si="226"/>
        <v>90398</v>
      </c>
      <c r="R562" s="38">
        <f>VLOOKUP(C562,'Región 5'!$B$6:$N$1720,10,FALSE)</f>
        <v>65819.251164006797</v>
      </c>
      <c r="S562" s="13">
        <v>0.19</v>
      </c>
      <c r="T562" s="28">
        <f t="shared" si="227"/>
        <v>12506</v>
      </c>
      <c r="U562" s="30">
        <f t="shared" si="228"/>
        <v>78325</v>
      </c>
      <c r="V562" s="12">
        <f>VLOOKUP(C562,'Región 5'!$B$6:$N$1720,9,FALSE)</f>
        <v>135116.59302838182</v>
      </c>
      <c r="W562" s="13">
        <v>0.19</v>
      </c>
      <c r="X562" s="28">
        <f t="shared" si="229"/>
        <v>25672</v>
      </c>
      <c r="Y562" s="30">
        <f t="shared" si="236"/>
        <v>160789</v>
      </c>
      <c r="Z562" s="38">
        <f>VLOOKUP(C562,'Región 5'!$B$6:$N$1720,5,FALSE)</f>
        <v>69152.362664347645</v>
      </c>
      <c r="AA562" s="13">
        <v>0.19</v>
      </c>
      <c r="AB562" s="28">
        <v>1567.5</v>
      </c>
      <c r="AC562" s="30">
        <f t="shared" si="230"/>
        <v>70720</v>
      </c>
      <c r="AD562" s="54">
        <f t="shared" si="232"/>
        <v>95147.683342452467</v>
      </c>
      <c r="AE562" s="54">
        <f t="shared" si="233"/>
        <v>91565.190550120693</v>
      </c>
      <c r="AF562" s="54">
        <f t="shared" si="234"/>
        <v>91840.6151758341</v>
      </c>
      <c r="AG562" s="54">
        <f t="shared" si="218"/>
        <v>88182.068555568185</v>
      </c>
      <c r="AH562" s="55">
        <f t="shared" si="235"/>
        <v>28781.911523601098</v>
      </c>
      <c r="AI562" s="54">
        <f t="shared" si="219"/>
        <v>65819.251164006797</v>
      </c>
      <c r="AJ562" s="60">
        <v>0.19</v>
      </c>
      <c r="AK562" s="55">
        <f t="shared" si="220"/>
        <v>12506</v>
      </c>
      <c r="AL562" s="61">
        <f t="shared" si="221"/>
        <v>78325.251164006797</v>
      </c>
      <c r="AM562" s="62" t="s">
        <v>4668</v>
      </c>
    </row>
    <row r="563" spans="2:39" s="6" customFormat="1" ht="57.6">
      <c r="B563" s="11" t="s">
        <v>594</v>
      </c>
      <c r="C563" s="11" t="s">
        <v>3419</v>
      </c>
      <c r="D563" s="18" t="s">
        <v>1193</v>
      </c>
      <c r="E563" s="20" t="s">
        <v>595</v>
      </c>
      <c r="F563" s="12">
        <f>VLOOKUP(C563,'Región 5'!$B$6:$N$1720,13,FALSE)</f>
        <v>21399.577525652479</v>
      </c>
      <c r="G563" s="13">
        <v>0.19</v>
      </c>
      <c r="H563" s="27">
        <f t="shared" si="216"/>
        <v>4065.9197298739709</v>
      </c>
      <c r="I563" s="14">
        <f t="shared" si="217"/>
        <v>25465</v>
      </c>
      <c r="J563" s="28">
        <f>VLOOKUP(C563,'Región 5'!$B$6:$N$1720,7,FALSE)</f>
        <v>17094.854700632575</v>
      </c>
      <c r="K563" s="29">
        <v>0.19</v>
      </c>
      <c r="L563" s="28">
        <f t="shared" si="223"/>
        <v>3248</v>
      </c>
      <c r="M563" s="30">
        <f t="shared" si="224"/>
        <v>20343</v>
      </c>
      <c r="N563" s="28">
        <f>VLOOKUP(C563,'Región 5'!$B$6:$N$1720,11,FALSE)</f>
        <v>16854.615392229887</v>
      </c>
      <c r="O563" s="29">
        <v>0.19</v>
      </c>
      <c r="P563" s="28">
        <f t="shared" si="225"/>
        <v>3202</v>
      </c>
      <c r="Q563" s="30">
        <f t="shared" si="226"/>
        <v>20057</v>
      </c>
      <c r="R563" s="38">
        <f>VLOOKUP(C563,'Región 5'!$B$6:$N$1720,10,FALSE)</f>
        <v>12638.023835238144</v>
      </c>
      <c r="S563" s="13">
        <v>0.19</v>
      </c>
      <c r="T563" s="28">
        <f t="shared" si="227"/>
        <v>2401</v>
      </c>
      <c r="U563" s="30">
        <f t="shared" si="228"/>
        <v>15039</v>
      </c>
      <c r="V563" s="12">
        <f>VLOOKUP(C563,'Región 5'!$B$6:$N$1720,9,FALSE)</f>
        <v>14396.340556031077</v>
      </c>
      <c r="W563" s="13">
        <v>0.19</v>
      </c>
      <c r="X563" s="28">
        <f t="shared" si="229"/>
        <v>2735</v>
      </c>
      <c r="Y563" s="30">
        <f t="shared" si="236"/>
        <v>17131</v>
      </c>
      <c r="Z563" s="38">
        <f>VLOOKUP(C563,'Región 5'!$B$6:$N$1720,5,FALSE)</f>
        <v>6918.6309523143673</v>
      </c>
      <c r="AA563" s="13">
        <v>0.19</v>
      </c>
      <c r="AB563" s="28">
        <v>5671.5</v>
      </c>
      <c r="AC563" s="30">
        <f t="shared" si="230"/>
        <v>12590</v>
      </c>
      <c r="AD563" s="54">
        <f t="shared" si="232"/>
        <v>14883.673827016421</v>
      </c>
      <c r="AE563" s="54">
        <f t="shared" si="233"/>
        <v>14070.952097520849</v>
      </c>
      <c r="AF563" s="54">
        <f t="shared" si="234"/>
        <v>15625.477974130481</v>
      </c>
      <c r="AG563" s="54">
        <f t="shared" si="218"/>
        <v>13109.492679195993</v>
      </c>
      <c r="AH563" s="55">
        <f t="shared" si="235"/>
        <v>4898.0256862874139</v>
      </c>
      <c r="AI563" s="54">
        <f t="shared" si="219"/>
        <v>6918.6309523143673</v>
      </c>
      <c r="AJ563" s="60">
        <v>0.19</v>
      </c>
      <c r="AK563" s="55">
        <f t="shared" si="220"/>
        <v>1315</v>
      </c>
      <c r="AL563" s="61">
        <f t="shared" si="221"/>
        <v>8233.6309523143682</v>
      </c>
      <c r="AM563" s="62" t="s">
        <v>4668</v>
      </c>
    </row>
    <row r="564" spans="2:39" s="6" customFormat="1" ht="57.6">
      <c r="B564" s="11" t="s">
        <v>596</v>
      </c>
      <c r="C564" s="11" t="s">
        <v>3427</v>
      </c>
      <c r="D564" s="18" t="s">
        <v>1193</v>
      </c>
      <c r="E564" s="19" t="s">
        <v>597</v>
      </c>
      <c r="F564" s="12">
        <f>VLOOKUP(C564,'Región 5'!$B$6:$N$1720,13,FALSE)</f>
        <v>12782.29798512128</v>
      </c>
      <c r="G564" s="13">
        <v>0.19</v>
      </c>
      <c r="H564" s="27">
        <f t="shared" si="216"/>
        <v>2428.6366171730433</v>
      </c>
      <c r="I564" s="14">
        <f t="shared" si="217"/>
        <v>15211</v>
      </c>
      <c r="J564" s="28">
        <f>VLOOKUP(C564,'Región 5'!$B$6:$N$1720,7,FALSE)</f>
        <v>13982.188878719488</v>
      </c>
      <c r="K564" s="29">
        <v>0.19</v>
      </c>
      <c r="L564" s="28">
        <f t="shared" si="223"/>
        <v>2657</v>
      </c>
      <c r="M564" s="30">
        <f t="shared" si="224"/>
        <v>16639</v>
      </c>
      <c r="N564" s="28">
        <f>VLOOKUP(C564,'Región 5'!$B$6:$N$1720,11,FALSE)</f>
        <v>12937.670146533888</v>
      </c>
      <c r="O564" s="29">
        <v>0.19</v>
      </c>
      <c r="P564" s="28">
        <f t="shared" si="225"/>
        <v>2458</v>
      </c>
      <c r="Q564" s="30">
        <f t="shared" si="226"/>
        <v>15396</v>
      </c>
      <c r="R564" s="38">
        <f>VLOOKUP(C564,'Región 5'!$B$6:$N$1720,10,FALSE)</f>
        <v>12601.00870266632</v>
      </c>
      <c r="S564" s="13">
        <v>0.19</v>
      </c>
      <c r="T564" s="28">
        <f t="shared" si="227"/>
        <v>2394</v>
      </c>
      <c r="U564" s="30">
        <f t="shared" si="228"/>
        <v>14995</v>
      </c>
      <c r="V564" s="12">
        <f>VLOOKUP(C564,'Región 5'!$B$6:$N$1720,9,FALSE)</f>
        <v>10625.904730305092</v>
      </c>
      <c r="W564" s="13">
        <v>0.19</v>
      </c>
      <c r="X564" s="28">
        <f t="shared" si="229"/>
        <v>2019</v>
      </c>
      <c r="Y564" s="30">
        <f t="shared" si="236"/>
        <v>12645</v>
      </c>
      <c r="Z564" s="38">
        <f>VLOOKUP(C564,'Región 5'!$B$6:$N$1720,5,FALSE)</f>
        <v>9069.0338922014726</v>
      </c>
      <c r="AA564" s="13">
        <v>0.19</v>
      </c>
      <c r="AB564" s="28">
        <v>3391.5</v>
      </c>
      <c r="AC564" s="30">
        <f t="shared" si="230"/>
        <v>12461</v>
      </c>
      <c r="AD564" s="54">
        <f t="shared" si="232"/>
        <v>11999.68405592459</v>
      </c>
      <c r="AE564" s="54">
        <f t="shared" si="233"/>
        <v>11877.601174599893</v>
      </c>
      <c r="AF564" s="54">
        <f t="shared" si="234"/>
        <v>12691.6533438938</v>
      </c>
      <c r="AG564" s="54">
        <f t="shared" si="218"/>
        <v>11746.737703934037</v>
      </c>
      <c r="AH564" s="55">
        <f t="shared" si="235"/>
        <v>1803.3412982108077</v>
      </c>
      <c r="AI564" s="54">
        <f t="shared" si="219"/>
        <v>9069.0338922014726</v>
      </c>
      <c r="AJ564" s="60">
        <v>0.19</v>
      </c>
      <c r="AK564" s="55">
        <f t="shared" si="220"/>
        <v>1723</v>
      </c>
      <c r="AL564" s="61">
        <f t="shared" si="221"/>
        <v>10792.033892201473</v>
      </c>
      <c r="AM564" s="62" t="s">
        <v>4668</v>
      </c>
    </row>
    <row r="565" spans="2:39" s="6" customFormat="1" ht="57.6">
      <c r="B565" s="11" t="s">
        <v>598</v>
      </c>
      <c r="C565" s="11" t="s">
        <v>3429</v>
      </c>
      <c r="D565" s="18" t="s">
        <v>1193</v>
      </c>
      <c r="E565" s="19" t="s">
        <v>599</v>
      </c>
      <c r="F565" s="12">
        <f>VLOOKUP(C565,'Región 5'!$B$6:$N$1720,13,FALSE)</f>
        <v>3734.15446756352</v>
      </c>
      <c r="G565" s="13">
        <v>0.19</v>
      </c>
      <c r="H565" s="27">
        <f t="shared" si="216"/>
        <v>709.48934883706886</v>
      </c>
      <c r="I565" s="14">
        <f t="shared" si="217"/>
        <v>4444</v>
      </c>
      <c r="J565" s="28">
        <f>VLOOKUP(C565,'Región 5'!$B$6:$N$1720,7,FALSE)</f>
        <v>4124.5433437178881</v>
      </c>
      <c r="K565" s="29">
        <v>0.19</v>
      </c>
      <c r="L565" s="28">
        <f t="shared" si="223"/>
        <v>784</v>
      </c>
      <c r="M565" s="30">
        <f t="shared" si="224"/>
        <v>4909</v>
      </c>
      <c r="N565" s="28">
        <f>VLOOKUP(C565,'Región 5'!$B$6:$N$1720,11,FALSE)</f>
        <v>3805.96513040128</v>
      </c>
      <c r="O565" s="29">
        <v>0.19</v>
      </c>
      <c r="P565" s="28">
        <f t="shared" si="225"/>
        <v>723</v>
      </c>
      <c r="Q565" s="30">
        <f t="shared" si="226"/>
        <v>4529</v>
      </c>
      <c r="R565" s="38">
        <f>VLOOKUP(C565,'Región 5'!$B$6:$N$1720,10,FALSE)</f>
        <v>3709.4450713052547</v>
      </c>
      <c r="S565" s="13">
        <v>0.19</v>
      </c>
      <c r="T565" s="28">
        <f t="shared" si="227"/>
        <v>705</v>
      </c>
      <c r="U565" s="30">
        <f t="shared" si="228"/>
        <v>4414</v>
      </c>
      <c r="V565" s="12">
        <f>VLOOKUP(C565,'Región 5'!$B$6:$N$1720,9,FALSE)</f>
        <v>3135.1229746550785</v>
      </c>
      <c r="W565" s="13">
        <v>0.19</v>
      </c>
      <c r="X565" s="28">
        <f t="shared" si="229"/>
        <v>596</v>
      </c>
      <c r="Y565" s="30">
        <f t="shared" si="236"/>
        <v>3731</v>
      </c>
      <c r="Z565" s="38">
        <f>VLOOKUP(C565,'Región 5'!$B$6:$N$1720,5,FALSE)</f>
        <v>2690.941383793152</v>
      </c>
      <c r="AA565" s="13">
        <v>0.19</v>
      </c>
      <c r="AB565" s="28">
        <v>969</v>
      </c>
      <c r="AC565" s="30">
        <f t="shared" si="230"/>
        <v>3660</v>
      </c>
      <c r="AD565" s="54">
        <f t="shared" si="232"/>
        <v>3533.3620619060289</v>
      </c>
      <c r="AE565" s="54">
        <f t="shared" si="233"/>
        <v>3498.781217773022</v>
      </c>
      <c r="AF565" s="54">
        <f t="shared" si="234"/>
        <v>3721.7997694343876</v>
      </c>
      <c r="AG565" s="54">
        <f t="shared" si="218"/>
        <v>3461.8830772119263</v>
      </c>
      <c r="AH565" s="55">
        <f t="shared" si="235"/>
        <v>522.18723209461837</v>
      </c>
      <c r="AI565" s="54">
        <f t="shared" si="219"/>
        <v>2690.941383793152</v>
      </c>
      <c r="AJ565" s="60">
        <v>0.19</v>
      </c>
      <c r="AK565" s="55">
        <f t="shared" si="220"/>
        <v>511</v>
      </c>
      <c r="AL565" s="61">
        <f t="shared" si="221"/>
        <v>3201.941383793152</v>
      </c>
      <c r="AM565" s="62" t="s">
        <v>4668</v>
      </c>
    </row>
    <row r="566" spans="2:39" s="6" customFormat="1" ht="57.6">
      <c r="B566" s="11" t="s">
        <v>600</v>
      </c>
      <c r="C566" s="11" t="s">
        <v>3431</v>
      </c>
      <c r="D566" s="18" t="s">
        <v>1193</v>
      </c>
      <c r="E566" s="19" t="s">
        <v>601</v>
      </c>
      <c r="F566" s="12">
        <f>VLOOKUP(C566,'Región 5'!$B$6:$N$1720,13,FALSE)</f>
        <v>1220.7812682419199</v>
      </c>
      <c r="G566" s="13">
        <v>0.19</v>
      </c>
      <c r="H566" s="27">
        <f t="shared" ref="H566:H605" si="237">F566*G566</f>
        <v>231.94844096596478</v>
      </c>
      <c r="I566" s="14">
        <f t="shared" ref="I566:I605" si="238">ROUND(F566+H566,)</f>
        <v>1453</v>
      </c>
      <c r="J566" s="28">
        <f>VLOOKUP(C566,'Región 5'!$B$6:$N$1720,7,FALSE)</f>
        <v>1248.1998849617921</v>
      </c>
      <c r="K566" s="29">
        <v>0.19</v>
      </c>
      <c r="L566" s="28">
        <f t="shared" si="223"/>
        <v>237</v>
      </c>
      <c r="M566" s="30">
        <f t="shared" si="224"/>
        <v>1485</v>
      </c>
      <c r="N566" s="28">
        <f>VLOOKUP(C566,'Región 5'!$B$6:$N$1720,11,FALSE)</f>
        <v>1155.4988474803199</v>
      </c>
      <c r="O566" s="29">
        <v>0.19</v>
      </c>
      <c r="P566" s="28">
        <f t="shared" si="225"/>
        <v>220</v>
      </c>
      <c r="Q566" s="30">
        <f t="shared" si="226"/>
        <v>1375</v>
      </c>
      <c r="R566" s="38">
        <f>VLOOKUP(C566,'Región 5'!$B$6:$N$1720,10,FALSE)</f>
        <v>1118.3857912773506</v>
      </c>
      <c r="S566" s="13">
        <v>0.19</v>
      </c>
      <c r="T566" s="28">
        <f t="shared" si="227"/>
        <v>212</v>
      </c>
      <c r="U566" s="30">
        <f t="shared" si="228"/>
        <v>1330</v>
      </c>
      <c r="V566" s="12">
        <f>VLOOKUP(C566,'Región 5'!$B$6:$N$1720,9,FALSE)</f>
        <v>949.18550749902033</v>
      </c>
      <c r="W566" s="13">
        <v>0.19</v>
      </c>
      <c r="X566" s="28">
        <f t="shared" si="229"/>
        <v>180</v>
      </c>
      <c r="Y566" s="30">
        <f t="shared" si="236"/>
        <v>1129</v>
      </c>
      <c r="Z566" s="38">
        <f>VLOOKUP(C566,'Región 5'!$B$6:$N$1720,5,FALSE)</f>
        <v>816.03025951999996</v>
      </c>
      <c r="AA566" s="13">
        <v>0.19</v>
      </c>
      <c r="AB566" s="28">
        <v>171</v>
      </c>
      <c r="AC566" s="30">
        <f t="shared" si="230"/>
        <v>987</v>
      </c>
      <c r="AD566" s="54">
        <f t="shared" si="232"/>
        <v>1084.6802598300671</v>
      </c>
      <c r="AE566" s="54">
        <f t="shared" si="233"/>
        <v>1072.8938414970673</v>
      </c>
      <c r="AF566" s="54">
        <f t="shared" si="234"/>
        <v>1136.9423193788352</v>
      </c>
      <c r="AG566" s="54">
        <f t="shared" si="218"/>
        <v>1060.2853863065573</v>
      </c>
      <c r="AH566" s="55">
        <f t="shared" si="235"/>
        <v>168.49043775639754</v>
      </c>
      <c r="AI566" s="54">
        <f t="shared" si="219"/>
        <v>816.03025951999996</v>
      </c>
      <c r="AJ566" s="60">
        <v>0.19</v>
      </c>
      <c r="AK566" s="55">
        <f t="shared" si="220"/>
        <v>155</v>
      </c>
      <c r="AL566" s="61">
        <f t="shared" si="221"/>
        <v>971.03025951999996</v>
      </c>
      <c r="AM566" s="62" t="s">
        <v>4668</v>
      </c>
    </row>
    <row r="567" spans="2:39" s="6" customFormat="1" ht="57.6">
      <c r="B567" s="11" t="s">
        <v>602</v>
      </c>
      <c r="C567" s="11" t="s">
        <v>3433</v>
      </c>
      <c r="D567" s="18" t="s">
        <v>1193</v>
      </c>
      <c r="E567" s="20" t="s">
        <v>603</v>
      </c>
      <c r="F567" s="12">
        <f>VLOOKUP(C567,'Región 5'!$B$6:$N$1720,13,FALSE)</f>
        <v>19963.364268897283</v>
      </c>
      <c r="G567" s="13">
        <v>0.19</v>
      </c>
      <c r="H567" s="27">
        <f t="shared" si="237"/>
        <v>3793.0392110904841</v>
      </c>
      <c r="I567" s="14">
        <f t="shared" si="238"/>
        <v>23756</v>
      </c>
      <c r="J567" s="28">
        <f>VLOOKUP(C567,'Región 5'!$B$6:$N$1720,7,FALSE)</f>
        <v>22265.222424951298</v>
      </c>
      <c r="K567" s="29">
        <v>0.19</v>
      </c>
      <c r="L567" s="28">
        <f t="shared" si="223"/>
        <v>4230</v>
      </c>
      <c r="M567" s="30">
        <f t="shared" si="224"/>
        <v>26495</v>
      </c>
      <c r="N567" s="28">
        <f>VLOOKUP(C567,'Región 5'!$B$6:$N$1720,11,FALSE)</f>
        <v>20605.743289191425</v>
      </c>
      <c r="O567" s="29">
        <v>0.19</v>
      </c>
      <c r="P567" s="28">
        <f t="shared" si="225"/>
        <v>3915</v>
      </c>
      <c r="Q567" s="30">
        <f t="shared" si="226"/>
        <v>24521</v>
      </c>
      <c r="R567" s="38">
        <f>VLOOKUP(C567,'Región 5'!$B$6:$N$1720,10,FALSE)</f>
        <v>20019.898845276828</v>
      </c>
      <c r="S567" s="13">
        <v>0.19</v>
      </c>
      <c r="T567" s="28">
        <f t="shared" si="227"/>
        <v>3804</v>
      </c>
      <c r="U567" s="30">
        <f t="shared" si="228"/>
        <v>23824</v>
      </c>
      <c r="V567" s="12">
        <f>VLOOKUP(C567,'Región 5'!$B$6:$N$1720,9,FALSE)</f>
        <v>16919.934371147116</v>
      </c>
      <c r="W567" s="13">
        <v>0.19</v>
      </c>
      <c r="X567" s="28">
        <f t="shared" si="229"/>
        <v>3215</v>
      </c>
      <c r="Y567" s="30">
        <f t="shared" si="236"/>
        <v>20135</v>
      </c>
      <c r="Z567" s="38">
        <f>VLOOKUP(C567,'Región 5'!$B$6:$N$1720,5,FALSE)</f>
        <v>14445.694066126849</v>
      </c>
      <c r="AA567" s="13">
        <v>0.19</v>
      </c>
      <c r="AB567" s="28">
        <v>5386.5</v>
      </c>
      <c r="AC567" s="30">
        <f t="shared" si="230"/>
        <v>19832</v>
      </c>
      <c r="AD567" s="54">
        <f t="shared" si="232"/>
        <v>19036.642877598468</v>
      </c>
      <c r="AE567" s="54">
        <f t="shared" si="233"/>
        <v>18846.961210572819</v>
      </c>
      <c r="AF567" s="54">
        <f t="shared" si="234"/>
        <v>19991.631557087057</v>
      </c>
      <c r="AG567" s="54">
        <f t="shared" ref="AG567:AG605" si="239">HARMEAN(Z567,V567,R567,N567,J567,F567)</f>
        <v>18644.427321976294</v>
      </c>
      <c r="AH567" s="55">
        <f t="shared" si="235"/>
        <v>2837.9102424547541</v>
      </c>
      <c r="AI567" s="54">
        <f t="shared" ref="AI567:AI605" si="240">MIN(Z567,V567,R567,N567,J567,F567)</f>
        <v>14445.694066126849</v>
      </c>
      <c r="AJ567" s="60">
        <v>0.19</v>
      </c>
      <c r="AK567" s="55">
        <f t="shared" ref="AK567:AK605" si="241">ROUND(AI567*AJ567,)</f>
        <v>2745</v>
      </c>
      <c r="AL567" s="61">
        <f t="shared" ref="AL567:AL605" si="242">AK567+AI567</f>
        <v>17190.694066126849</v>
      </c>
      <c r="AM567" s="62" t="s">
        <v>4668</v>
      </c>
    </row>
    <row r="568" spans="2:39" s="6" customFormat="1" ht="57.6">
      <c r="B568" s="11" t="s">
        <v>604</v>
      </c>
      <c r="C568" s="11" t="s">
        <v>3715</v>
      </c>
      <c r="D568" s="18" t="s">
        <v>1193</v>
      </c>
      <c r="E568" s="19" t="s">
        <v>605</v>
      </c>
      <c r="F568" s="12">
        <f>VLOOKUP(C568,'Región 5'!$B$6:$N$1720,13,FALSE)</f>
        <v>147.9299654457856</v>
      </c>
      <c r="G568" s="13">
        <v>0.19</v>
      </c>
      <c r="H568" s="27">
        <f t="shared" si="237"/>
        <v>28.106693434699263</v>
      </c>
      <c r="I568" s="14">
        <f t="shared" si="238"/>
        <v>176</v>
      </c>
      <c r="J568" s="28">
        <f>VLOOKUP(C568,'Región 5'!$B$6:$N$1720,7,FALSE)</f>
        <v>220.65458217420803</v>
      </c>
      <c r="K568" s="29">
        <v>0.19</v>
      </c>
      <c r="L568" s="28">
        <f t="shared" si="223"/>
        <v>42</v>
      </c>
      <c r="M568" s="30">
        <f t="shared" si="224"/>
        <v>263</v>
      </c>
      <c r="N568" s="28">
        <f>VLOOKUP(C568,'Región 5'!$B$6:$N$1720,11,FALSE)</f>
        <v>151.45521616691201</v>
      </c>
      <c r="O568" s="29">
        <v>0.19</v>
      </c>
      <c r="P568" s="28">
        <f t="shared" si="225"/>
        <v>29</v>
      </c>
      <c r="Q568" s="30">
        <f t="shared" si="226"/>
        <v>180</v>
      </c>
      <c r="R568" s="38">
        <f>VLOOKUP(C568,'Región 5'!$B$6:$N$1720,10,FALSE)</f>
        <v>219.62311992617475</v>
      </c>
      <c r="S568" s="13">
        <v>0.19</v>
      </c>
      <c r="T568" s="28">
        <f t="shared" si="227"/>
        <v>42</v>
      </c>
      <c r="U568" s="30">
        <f t="shared" si="228"/>
        <v>262</v>
      </c>
      <c r="V568" s="12">
        <f>VLOOKUP(C568,'Región 5'!$B$6:$N$1720,9,FALSE)</f>
        <v>306.30511821342719</v>
      </c>
      <c r="W568" s="13">
        <v>0.19</v>
      </c>
      <c r="X568" s="28">
        <f t="shared" si="229"/>
        <v>58</v>
      </c>
      <c r="Y568" s="30">
        <f t="shared" si="236"/>
        <v>364</v>
      </c>
      <c r="Z568" s="38">
        <f>VLOOKUP(C568,'Región 5'!$B$6:$N$1720,5,FALSE)</f>
        <v>3074.8020178713605</v>
      </c>
      <c r="AA568" s="13">
        <v>0.19</v>
      </c>
      <c r="AB568" s="28">
        <v>4246.5</v>
      </c>
      <c r="AC568" s="30">
        <f t="shared" si="230"/>
        <v>7321</v>
      </c>
      <c r="AD568" s="54">
        <f t="shared" si="232"/>
        <v>686.79500329964469</v>
      </c>
      <c r="AE568" s="54">
        <f t="shared" si="233"/>
        <v>317.4074637855033</v>
      </c>
      <c r="AF568" s="54">
        <f t="shared" si="234"/>
        <v>220.13885105019139</v>
      </c>
      <c r="AG568" s="54">
        <f t="shared" si="239"/>
        <v>230.43478930391674</v>
      </c>
      <c r="AH568" s="55">
        <f t="shared" si="235"/>
        <v>1171.311293536173</v>
      </c>
      <c r="AI568" s="54">
        <f t="shared" si="240"/>
        <v>147.9299654457856</v>
      </c>
      <c r="AJ568" s="60">
        <v>0.19</v>
      </c>
      <c r="AK568" s="55">
        <f t="shared" si="241"/>
        <v>28</v>
      </c>
      <c r="AL568" s="61">
        <f t="shared" si="242"/>
        <v>175.9299654457856</v>
      </c>
      <c r="AM568" s="62" t="s">
        <v>4668</v>
      </c>
    </row>
    <row r="569" spans="2:39" s="6" customFormat="1" ht="57.6">
      <c r="B569" s="11" t="s">
        <v>606</v>
      </c>
      <c r="C569" s="11" t="s">
        <v>3717</v>
      </c>
      <c r="D569" s="18" t="s">
        <v>1193</v>
      </c>
      <c r="E569" s="19" t="s">
        <v>607</v>
      </c>
      <c r="F569" s="12">
        <f>VLOOKUP(C569,'Región 5'!$B$6:$N$1720,13,FALSE)</f>
        <v>56.012317013452801</v>
      </c>
      <c r="G569" s="13">
        <v>0.19</v>
      </c>
      <c r="H569" s="27">
        <f t="shared" si="237"/>
        <v>10.642340232556032</v>
      </c>
      <c r="I569" s="14">
        <f t="shared" si="238"/>
        <v>67</v>
      </c>
      <c r="J569" s="28">
        <f>VLOOKUP(C569,'Región 5'!$B$6:$N$1720,7,FALSE)</f>
        <v>142.315677260288</v>
      </c>
      <c r="K569" s="29">
        <v>0.19</v>
      </c>
      <c r="L569" s="28">
        <f t="shared" si="223"/>
        <v>27</v>
      </c>
      <c r="M569" s="30">
        <f t="shared" si="224"/>
        <v>169</v>
      </c>
      <c r="N569" s="28">
        <f>VLOOKUP(C569,'Región 5'!$B$6:$N$1720,11,FALSE)</f>
        <v>80.950201744383989</v>
      </c>
      <c r="O569" s="29">
        <v>0.19</v>
      </c>
      <c r="P569" s="28">
        <f t="shared" si="225"/>
        <v>15</v>
      </c>
      <c r="Q569" s="30">
        <f t="shared" si="226"/>
        <v>96</v>
      </c>
      <c r="R569" s="38">
        <f>VLOOKUP(C569,'Región 5'!$B$6:$N$1720,10,FALSE)</f>
        <v>54.288861105346562</v>
      </c>
      <c r="S569" s="13">
        <v>0.19</v>
      </c>
      <c r="T569" s="28">
        <f t="shared" si="227"/>
        <v>10</v>
      </c>
      <c r="U569" s="30">
        <f t="shared" si="228"/>
        <v>64</v>
      </c>
      <c r="V569" s="12">
        <f>VLOOKUP(C569,'Región 5'!$B$6:$N$1720,9,FALSE)</f>
        <v>90.089740651007986</v>
      </c>
      <c r="W569" s="13">
        <v>0.19</v>
      </c>
      <c r="X569" s="28">
        <f t="shared" si="229"/>
        <v>17</v>
      </c>
      <c r="Y569" s="30">
        <f t="shared" si="236"/>
        <v>107</v>
      </c>
      <c r="Z569" s="38">
        <f>VLOOKUP(C569,'Región 5'!$B$6:$N$1720,5,FALSE)</f>
        <v>617.57170040473602</v>
      </c>
      <c r="AA569" s="13">
        <v>0.19</v>
      </c>
      <c r="AB569" s="28">
        <v>1966.5</v>
      </c>
      <c r="AC569" s="30">
        <f t="shared" si="230"/>
        <v>2584</v>
      </c>
      <c r="AD569" s="54">
        <f t="shared" si="232"/>
        <v>173.53808302986923</v>
      </c>
      <c r="AE569" s="54">
        <f t="shared" si="233"/>
        <v>111.76468848150054</v>
      </c>
      <c r="AF569" s="54">
        <f t="shared" si="234"/>
        <v>85.51997119769598</v>
      </c>
      <c r="AG569" s="54">
        <f t="shared" si="239"/>
        <v>87.75471357729387</v>
      </c>
      <c r="AH569" s="55">
        <f t="shared" si="235"/>
        <v>219.86792226021254</v>
      </c>
      <c r="AI569" s="54">
        <f t="shared" si="240"/>
        <v>54.288861105346562</v>
      </c>
      <c r="AJ569" s="60">
        <v>0.19</v>
      </c>
      <c r="AK569" s="55">
        <f t="shared" si="241"/>
        <v>10</v>
      </c>
      <c r="AL569" s="61">
        <f t="shared" si="242"/>
        <v>64.28886110534657</v>
      </c>
      <c r="AM569" s="62" t="s">
        <v>4668</v>
      </c>
    </row>
    <row r="570" spans="2:39" s="6" customFormat="1" ht="57.6">
      <c r="B570" s="11" t="s">
        <v>608</v>
      </c>
      <c r="C570" s="11" t="s">
        <v>3723</v>
      </c>
      <c r="D570" s="18" t="s">
        <v>1193</v>
      </c>
      <c r="E570" s="19" t="s">
        <v>609</v>
      </c>
      <c r="F570" s="12">
        <f>VLOOKUP(C570,'Región 5'!$B$6:$N$1720,13,FALSE)</f>
        <v>1204.9829224176128</v>
      </c>
      <c r="G570" s="13">
        <v>0.19</v>
      </c>
      <c r="H570" s="27">
        <f t="shared" si="237"/>
        <v>228.94675525934645</v>
      </c>
      <c r="I570" s="14">
        <f t="shared" si="238"/>
        <v>1434</v>
      </c>
      <c r="J570" s="28">
        <f>VLOOKUP(C570,'Región 5'!$B$6:$N$1720,7,FALSE)</f>
        <v>114.89706054041601</v>
      </c>
      <c r="K570" s="29">
        <v>0.19</v>
      </c>
      <c r="L570" s="28">
        <f t="shared" si="223"/>
        <v>22</v>
      </c>
      <c r="M570" s="30">
        <f t="shared" si="224"/>
        <v>137</v>
      </c>
      <c r="N570" s="28">
        <f>VLOOKUP(C570,'Región 5'!$B$6:$N$1720,11,FALSE)</f>
        <v>95.312334311935999</v>
      </c>
      <c r="O570" s="29">
        <v>0.19</v>
      </c>
      <c r="P570" s="28">
        <f t="shared" si="225"/>
        <v>18</v>
      </c>
      <c r="Q570" s="30">
        <f t="shared" si="226"/>
        <v>113</v>
      </c>
      <c r="R570" s="38">
        <f>VLOOKUP(C570,'Región 5'!$B$6:$N$1720,10,FALSE)</f>
        <v>560.33860212304137</v>
      </c>
      <c r="S570" s="13">
        <v>0.19</v>
      </c>
      <c r="T570" s="28">
        <f t="shared" si="227"/>
        <v>106</v>
      </c>
      <c r="U570" s="30">
        <f t="shared" si="228"/>
        <v>666</v>
      </c>
      <c r="V570" s="12">
        <f>VLOOKUP(C570,'Región 5'!$B$6:$N$1720,9,FALSE)</f>
        <v>144.14358504161279</v>
      </c>
      <c r="W570" s="13">
        <v>0.19</v>
      </c>
      <c r="X570" s="28">
        <f t="shared" si="229"/>
        <v>27</v>
      </c>
      <c r="Y570" s="30">
        <f t="shared" si="236"/>
        <v>171</v>
      </c>
      <c r="Z570" s="38">
        <f>VLOOKUP(C570,'Región 5'!$B$6:$N$1720,5,FALSE)</f>
        <v>278.10311244441601</v>
      </c>
      <c r="AA570" s="13">
        <v>0.19</v>
      </c>
      <c r="AB570" s="28">
        <v>25051.5</v>
      </c>
      <c r="AC570" s="30">
        <f t="shared" si="230"/>
        <v>25330</v>
      </c>
      <c r="AD570" s="54">
        <f t="shared" si="232"/>
        <v>399.62960281317254</v>
      </c>
      <c r="AE570" s="54">
        <f t="shared" si="233"/>
        <v>258.21518067207109</v>
      </c>
      <c r="AF570" s="54">
        <f t="shared" si="234"/>
        <v>211.12334874301439</v>
      </c>
      <c r="AG570" s="54">
        <f t="shared" si="239"/>
        <v>185.51096096528281</v>
      </c>
      <c r="AH570" s="55">
        <f t="shared" si="235"/>
        <v>430.84678611598093</v>
      </c>
      <c r="AI570" s="54">
        <f t="shared" si="240"/>
        <v>95.312334311935999</v>
      </c>
      <c r="AJ570" s="60">
        <v>0.19</v>
      </c>
      <c r="AK570" s="55">
        <f t="shared" si="241"/>
        <v>18</v>
      </c>
      <c r="AL570" s="61">
        <f t="shared" si="242"/>
        <v>113.312334311936</v>
      </c>
      <c r="AM570" s="62" t="s">
        <v>4668</v>
      </c>
    </row>
    <row r="571" spans="2:39" s="6" customFormat="1" ht="57.6">
      <c r="B571" s="11" t="s">
        <v>610</v>
      </c>
      <c r="C571" s="11" t="s">
        <v>3725</v>
      </c>
      <c r="D571" s="18" t="s">
        <v>1193</v>
      </c>
      <c r="E571" s="19" t="s">
        <v>611</v>
      </c>
      <c r="F571" s="12">
        <f>VLOOKUP(C571,'Región 5'!$B$6:$N$1720,13,FALSE)</f>
        <v>1204.9829224176128</v>
      </c>
      <c r="G571" s="13">
        <v>0.19</v>
      </c>
      <c r="H571" s="27">
        <f t="shared" si="237"/>
        <v>228.94675525934645</v>
      </c>
      <c r="I571" s="14">
        <f t="shared" si="238"/>
        <v>1434</v>
      </c>
      <c r="J571" s="28">
        <f>VLOOKUP(C571,'Región 5'!$B$6:$N$1720,7,FALSE)</f>
        <v>101.840576388096</v>
      </c>
      <c r="K571" s="29">
        <v>0.19</v>
      </c>
      <c r="L571" s="28">
        <f t="shared" si="223"/>
        <v>19</v>
      </c>
      <c r="M571" s="30">
        <f t="shared" si="224"/>
        <v>121</v>
      </c>
      <c r="N571" s="28">
        <f>VLOOKUP(C571,'Región 5'!$B$6:$N$1720,11,FALSE)</f>
        <v>78.33890491391999</v>
      </c>
      <c r="O571" s="29">
        <v>0.19</v>
      </c>
      <c r="P571" s="28">
        <f t="shared" si="225"/>
        <v>15</v>
      </c>
      <c r="Q571" s="30">
        <f t="shared" si="226"/>
        <v>93</v>
      </c>
      <c r="R571" s="38">
        <f>VLOOKUP(C571,'Región 5'!$B$6:$N$1720,10,FALSE)</f>
        <v>194.7701023422336</v>
      </c>
      <c r="S571" s="13">
        <v>0.19</v>
      </c>
      <c r="T571" s="28">
        <f t="shared" si="227"/>
        <v>37</v>
      </c>
      <c r="U571" s="30">
        <f t="shared" si="228"/>
        <v>232</v>
      </c>
      <c r="V571" s="12">
        <f>VLOOKUP(C571,'Región 5'!$B$6:$N$1720,9,FALSE)</f>
        <v>216.21537756241923</v>
      </c>
      <c r="W571" s="13">
        <v>0.19</v>
      </c>
      <c r="X571" s="28">
        <f t="shared" si="229"/>
        <v>41</v>
      </c>
      <c r="Y571" s="30">
        <f t="shared" si="236"/>
        <v>257</v>
      </c>
      <c r="Z571" s="38">
        <f>VLOOKUP(C571,'Región 5'!$B$6:$N$1720,5,FALSE)</f>
        <v>232.40541791129601</v>
      </c>
      <c r="AA571" s="13">
        <v>0.19</v>
      </c>
      <c r="AB571" s="28">
        <v>34.200000000000003</v>
      </c>
      <c r="AC571" s="30">
        <f t="shared" si="230"/>
        <v>267</v>
      </c>
      <c r="AD571" s="54">
        <f t="shared" si="232"/>
        <v>338.09221692259626</v>
      </c>
      <c r="AE571" s="54">
        <f t="shared" si="233"/>
        <v>213.26637774250565</v>
      </c>
      <c r="AF571" s="54">
        <f t="shared" si="234"/>
        <v>205.49273995232642</v>
      </c>
      <c r="AG571" s="54">
        <f t="shared" si="239"/>
        <v>160.10115194222752</v>
      </c>
      <c r="AH571" s="55">
        <f t="shared" si="235"/>
        <v>429.26705161561955</v>
      </c>
      <c r="AI571" s="54">
        <f t="shared" si="240"/>
        <v>78.33890491391999</v>
      </c>
      <c r="AJ571" s="60">
        <v>0.19</v>
      </c>
      <c r="AK571" s="55">
        <f t="shared" si="241"/>
        <v>15</v>
      </c>
      <c r="AL571" s="61">
        <f t="shared" si="242"/>
        <v>93.33890491391999</v>
      </c>
      <c r="AM571" s="62" t="s">
        <v>4668</v>
      </c>
    </row>
    <row r="572" spans="2:39" s="6" customFormat="1" ht="57.6">
      <c r="B572" s="11" t="s">
        <v>612</v>
      </c>
      <c r="C572" s="11" t="s">
        <v>3737</v>
      </c>
      <c r="D572" s="18" t="s">
        <v>1193</v>
      </c>
      <c r="E572" s="19" t="s">
        <v>613</v>
      </c>
      <c r="F572" s="12">
        <f>VLOOKUP(C572,'Región 5'!$B$6:$N$1720,13,FALSE)</f>
        <v>117.7694870539264</v>
      </c>
      <c r="G572" s="13">
        <v>0.19</v>
      </c>
      <c r="H572" s="27">
        <f t="shared" si="237"/>
        <v>22.376202540246016</v>
      </c>
      <c r="I572" s="14">
        <f t="shared" si="238"/>
        <v>140</v>
      </c>
      <c r="J572" s="28">
        <f>VLOOKUP(C572,'Región 5'!$B$6:$N$1720,7,FALSE)</f>
        <v>117.50835737087999</v>
      </c>
      <c r="K572" s="29">
        <v>0.19</v>
      </c>
      <c r="L572" s="28">
        <f t="shared" si="223"/>
        <v>22</v>
      </c>
      <c r="M572" s="30">
        <f t="shared" si="224"/>
        <v>140</v>
      </c>
      <c r="N572" s="28">
        <f>VLOOKUP(C572,'Región 5'!$B$6:$N$1720,11,FALSE)</f>
        <v>78.33890491391999</v>
      </c>
      <c r="O572" s="29">
        <v>0.19</v>
      </c>
      <c r="P572" s="28">
        <f t="shared" si="225"/>
        <v>15</v>
      </c>
      <c r="Q572" s="30">
        <f t="shared" si="226"/>
        <v>93</v>
      </c>
      <c r="R572" s="38">
        <f>VLOOKUP(C572,'Región 5'!$B$6:$N$1720,10,FALSE)</f>
        <v>428.49422515291394</v>
      </c>
      <c r="S572" s="13">
        <v>0.19</v>
      </c>
      <c r="T572" s="28">
        <f t="shared" si="227"/>
        <v>81</v>
      </c>
      <c r="U572" s="30">
        <f t="shared" si="228"/>
        <v>509</v>
      </c>
      <c r="V572" s="12">
        <f>VLOOKUP(C572,'Región 5'!$B$6:$N$1720,9,FALSE)</f>
        <v>126.12563691141119</v>
      </c>
      <c r="W572" s="13">
        <v>0.19</v>
      </c>
      <c r="X572" s="28">
        <f t="shared" si="229"/>
        <v>24</v>
      </c>
      <c r="Y572" s="30">
        <f t="shared" si="236"/>
        <v>150</v>
      </c>
      <c r="Z572" s="38">
        <f>VLOOKUP(C572,'Región 5'!$B$6:$N$1720,5,FALSE)</f>
        <v>400.83406347622406</v>
      </c>
      <c r="AA572" s="13">
        <v>0.19</v>
      </c>
      <c r="AB572" s="28">
        <v>34.200000000000003</v>
      </c>
      <c r="AC572" s="30">
        <f t="shared" si="230"/>
        <v>435</v>
      </c>
      <c r="AD572" s="54">
        <f t="shared" si="232"/>
        <v>211.51177914654593</v>
      </c>
      <c r="AE572" s="54">
        <f t="shared" si="233"/>
        <v>169.2253159868759</v>
      </c>
      <c r="AF572" s="54">
        <f t="shared" si="234"/>
        <v>121.94756198266879</v>
      </c>
      <c r="AG572" s="54">
        <f t="shared" si="239"/>
        <v>141.09878276732951</v>
      </c>
      <c r="AH572" s="55">
        <f t="shared" si="235"/>
        <v>158.47673492863433</v>
      </c>
      <c r="AI572" s="54">
        <f t="shared" si="240"/>
        <v>78.33890491391999</v>
      </c>
      <c r="AJ572" s="60">
        <v>0.19</v>
      </c>
      <c r="AK572" s="55">
        <f t="shared" si="241"/>
        <v>15</v>
      </c>
      <c r="AL572" s="61">
        <f t="shared" si="242"/>
        <v>93.33890491391999</v>
      </c>
      <c r="AM572" s="62" t="s">
        <v>4668</v>
      </c>
    </row>
    <row r="573" spans="2:39" s="6" customFormat="1" ht="57.6">
      <c r="B573" s="11" t="s">
        <v>614</v>
      </c>
      <c r="C573" s="11" t="s">
        <v>3743</v>
      </c>
      <c r="D573" s="18" t="s">
        <v>1193</v>
      </c>
      <c r="E573" s="19" t="s">
        <v>615</v>
      </c>
      <c r="F573" s="12">
        <f>VLOOKUP(C573,'Región 5'!$B$6:$N$1720,13,FALSE)</f>
        <v>15080.2391959296</v>
      </c>
      <c r="G573" s="13">
        <v>0.19</v>
      </c>
      <c r="H573" s="27">
        <f t="shared" si="237"/>
        <v>2865.245447226624</v>
      </c>
      <c r="I573" s="14">
        <f t="shared" si="238"/>
        <v>17945</v>
      </c>
      <c r="J573" s="28">
        <f>VLOOKUP(C573,'Región 5'!$B$6:$N$1720,7,FALSE)</f>
        <v>21895.723923440641</v>
      </c>
      <c r="K573" s="29">
        <v>0.19</v>
      </c>
      <c r="L573" s="28">
        <f t="shared" si="223"/>
        <v>4160</v>
      </c>
      <c r="M573" s="30">
        <f t="shared" si="224"/>
        <v>26056</v>
      </c>
      <c r="N573" s="28">
        <f>VLOOKUP(C573,'Región 5'!$B$6:$N$1720,11,FALSE)</f>
        <v>9258.3529124101115</v>
      </c>
      <c r="O573" s="29">
        <v>0.19</v>
      </c>
      <c r="P573" s="28">
        <f t="shared" si="225"/>
        <v>1759</v>
      </c>
      <c r="Q573" s="30">
        <f t="shared" si="226"/>
        <v>11017</v>
      </c>
      <c r="R573" s="38">
        <f>VLOOKUP(C573,'Región 5'!$B$6:$N$1720,10,FALSE)</f>
        <v>46145.531939544569</v>
      </c>
      <c r="S573" s="13">
        <v>0.19</v>
      </c>
      <c r="T573" s="28">
        <f t="shared" si="227"/>
        <v>8768</v>
      </c>
      <c r="U573" s="30">
        <f t="shared" si="228"/>
        <v>54914</v>
      </c>
      <c r="V573" s="12">
        <f>VLOOKUP(C573,'Región 5'!$B$6:$N$1720,9,FALSE)</f>
        <v>16396.332798483454</v>
      </c>
      <c r="W573" s="13">
        <v>0.19</v>
      </c>
      <c r="X573" s="28">
        <f t="shared" si="229"/>
        <v>3115</v>
      </c>
      <c r="Y573" s="30">
        <f t="shared" si="236"/>
        <v>19511</v>
      </c>
      <c r="Z573" s="38">
        <f>VLOOKUP(C573,'Región 5'!$B$6:$N$1720,5,FALSE)</f>
        <v>2307.080749714944</v>
      </c>
      <c r="AA573" s="13">
        <v>0.19</v>
      </c>
      <c r="AB573" s="28">
        <v>25.65</v>
      </c>
      <c r="AC573" s="30">
        <f t="shared" si="230"/>
        <v>2333</v>
      </c>
      <c r="AD573" s="54">
        <f t="shared" si="232"/>
        <v>18513.876919920556</v>
      </c>
      <c r="AE573" s="54">
        <f t="shared" si="233"/>
        <v>13219.247722446933</v>
      </c>
      <c r="AF573" s="54">
        <f t="shared" si="234"/>
        <v>15738.285997206527</v>
      </c>
      <c r="AG573" s="54">
        <f t="shared" si="239"/>
        <v>8151.0492135952063</v>
      </c>
      <c r="AH573" s="55">
        <f t="shared" si="235"/>
        <v>15096.649139201523</v>
      </c>
      <c r="AI573" s="54">
        <f t="shared" si="240"/>
        <v>2307.080749714944</v>
      </c>
      <c r="AJ573" s="60">
        <v>0.19</v>
      </c>
      <c r="AK573" s="55">
        <f t="shared" si="241"/>
        <v>438</v>
      </c>
      <c r="AL573" s="61">
        <f t="shared" si="242"/>
        <v>2745.080749714944</v>
      </c>
      <c r="AM573" s="62" t="s">
        <v>4668</v>
      </c>
    </row>
    <row r="574" spans="2:39" s="6" customFormat="1" ht="57.6">
      <c r="B574" s="11" t="s">
        <v>616</v>
      </c>
      <c r="C574" s="11" t="s">
        <v>3745</v>
      </c>
      <c r="D574" s="18" t="s">
        <v>1193</v>
      </c>
      <c r="E574" s="19" t="s">
        <v>617</v>
      </c>
      <c r="F574" s="12">
        <f>VLOOKUP(C574,'Región 5'!$B$6:$N$1720,13,FALSE)</f>
        <v>330.329049053696</v>
      </c>
      <c r="G574" s="13">
        <v>0.19</v>
      </c>
      <c r="H574" s="27">
        <f t="shared" si="237"/>
        <v>62.762519320202237</v>
      </c>
      <c r="I574" s="14">
        <f t="shared" si="238"/>
        <v>393</v>
      </c>
      <c r="J574" s="28">
        <f>VLOOKUP(C574,'Región 5'!$B$6:$N$1720,7,FALSE)</f>
        <v>112.28576370995201</v>
      </c>
      <c r="K574" s="29">
        <v>0.19</v>
      </c>
      <c r="L574" s="28">
        <f t="shared" si="223"/>
        <v>21</v>
      </c>
      <c r="M574" s="30">
        <f t="shared" si="224"/>
        <v>133</v>
      </c>
      <c r="N574" s="28">
        <f>VLOOKUP(C574,'Región 5'!$B$6:$N$1720,11,FALSE)</f>
        <v>61.365475515903995</v>
      </c>
      <c r="O574" s="29">
        <v>0.19</v>
      </c>
      <c r="P574" s="28">
        <f t="shared" si="225"/>
        <v>12</v>
      </c>
      <c r="Q574" s="30">
        <f t="shared" si="226"/>
        <v>73</v>
      </c>
      <c r="R574" s="38">
        <f>VLOOKUP(C574,'Región 5'!$B$6:$N$1720,10,FALSE)</f>
        <v>352.87759718475257</v>
      </c>
      <c r="S574" s="13">
        <v>0.19</v>
      </c>
      <c r="T574" s="28">
        <f t="shared" si="227"/>
        <v>67</v>
      </c>
      <c r="U574" s="30">
        <f t="shared" si="228"/>
        <v>420</v>
      </c>
      <c r="V574" s="12">
        <f>VLOOKUP(C574,'Región 5'!$B$6:$N$1720,9,FALSE)</f>
        <v>135.13461097651196</v>
      </c>
      <c r="W574" s="13">
        <v>0.19</v>
      </c>
      <c r="X574" s="28">
        <f t="shared" si="229"/>
        <v>26</v>
      </c>
      <c r="Y574" s="30">
        <f t="shared" si="236"/>
        <v>161</v>
      </c>
      <c r="Z574" s="38">
        <f>VLOOKUP(C574,'Región 5'!$B$6:$N$1720,5,FALSE)</f>
        <v>70.505014422528006</v>
      </c>
      <c r="AA574" s="13">
        <v>0.19</v>
      </c>
      <c r="AB574" s="28">
        <v>25.65</v>
      </c>
      <c r="AC574" s="30">
        <f t="shared" si="230"/>
        <v>96</v>
      </c>
      <c r="AD574" s="54">
        <f t="shared" si="232"/>
        <v>177.0829184772241</v>
      </c>
      <c r="AE574" s="54">
        <f t="shared" si="233"/>
        <v>140.37864396359447</v>
      </c>
      <c r="AF574" s="54">
        <f t="shared" si="234"/>
        <v>123.71018734323198</v>
      </c>
      <c r="AG574" s="54">
        <f t="shared" si="239"/>
        <v>113.96833584694285</v>
      </c>
      <c r="AH574" s="55">
        <f t="shared" si="235"/>
        <v>130.4575437488003</v>
      </c>
      <c r="AI574" s="54">
        <f t="shared" si="240"/>
        <v>61.365475515903995</v>
      </c>
      <c r="AJ574" s="60">
        <v>0.19</v>
      </c>
      <c r="AK574" s="55">
        <f t="shared" si="241"/>
        <v>12</v>
      </c>
      <c r="AL574" s="61">
        <f t="shared" si="242"/>
        <v>73.365475515903995</v>
      </c>
      <c r="AM574" s="62" t="s">
        <v>4668</v>
      </c>
    </row>
    <row r="575" spans="2:39" s="6" customFormat="1" ht="57.6">
      <c r="B575" s="11" t="s">
        <v>618</v>
      </c>
      <c r="C575" s="11" t="s">
        <v>3751</v>
      </c>
      <c r="D575" s="18" t="s">
        <v>1193</v>
      </c>
      <c r="E575" s="19" t="s">
        <v>619</v>
      </c>
      <c r="F575" s="12">
        <f>VLOOKUP(C575,'Región 5'!$B$6:$N$1720,13,FALSE)</f>
        <v>172.34559081062397</v>
      </c>
      <c r="G575" s="13">
        <v>0.19</v>
      </c>
      <c r="H575" s="27">
        <f t="shared" si="237"/>
        <v>32.745662254018555</v>
      </c>
      <c r="I575" s="14">
        <f t="shared" si="238"/>
        <v>205</v>
      </c>
      <c r="J575" s="28">
        <f>VLOOKUP(C575,'Región 5'!$B$6:$N$1720,7,FALSE)</f>
        <v>117.50835737087999</v>
      </c>
      <c r="K575" s="29">
        <v>0.19</v>
      </c>
      <c r="L575" s="28">
        <f t="shared" si="223"/>
        <v>22</v>
      </c>
      <c r="M575" s="30">
        <f t="shared" si="224"/>
        <v>140</v>
      </c>
      <c r="N575" s="28">
        <f>VLOOKUP(C575,'Región 5'!$B$6:$N$1720,11,FALSE)</f>
        <v>54.837233439743997</v>
      </c>
      <c r="O575" s="29">
        <v>0.19</v>
      </c>
      <c r="P575" s="28">
        <f t="shared" si="225"/>
        <v>10</v>
      </c>
      <c r="Q575" s="30">
        <f t="shared" si="226"/>
        <v>65</v>
      </c>
      <c r="R575" s="38">
        <f>VLOOKUP(C575,'Región 5'!$B$6:$N$1720,10,FALSE)</f>
        <v>80.904504049850885</v>
      </c>
      <c r="S575" s="13">
        <v>0.19</v>
      </c>
      <c r="T575" s="28">
        <f t="shared" si="227"/>
        <v>15</v>
      </c>
      <c r="U575" s="30">
        <f t="shared" si="228"/>
        <v>96</v>
      </c>
      <c r="V575" s="12">
        <f>VLOOKUP(C575,'Región 5'!$B$6:$N$1720,9,FALSE)</f>
        <v>99.098714716108788</v>
      </c>
      <c r="W575" s="13">
        <v>0.19</v>
      </c>
      <c r="X575" s="28">
        <f t="shared" si="229"/>
        <v>19</v>
      </c>
      <c r="Y575" s="30">
        <f t="shared" si="236"/>
        <v>118</v>
      </c>
      <c r="Z575" s="38">
        <f>VLOOKUP(C575,'Región 5'!$B$6:$N$1720,5,FALSE)</f>
        <v>48.308991363584006</v>
      </c>
      <c r="AA575" s="13">
        <v>0.19</v>
      </c>
      <c r="AB575" s="28">
        <v>28.5</v>
      </c>
      <c r="AC575" s="30">
        <f t="shared" si="230"/>
        <v>77</v>
      </c>
      <c r="AD575" s="54">
        <f t="shared" si="232"/>
        <v>95.500565291798594</v>
      </c>
      <c r="AE575" s="54">
        <f t="shared" si="233"/>
        <v>86.883143728015128</v>
      </c>
      <c r="AF575" s="54">
        <f t="shared" si="234"/>
        <v>90.001609382979836</v>
      </c>
      <c r="AG575" s="54">
        <f t="shared" si="239"/>
        <v>79.260873265167135</v>
      </c>
      <c r="AH575" s="55">
        <f t="shared" si="235"/>
        <v>45.817122889539512</v>
      </c>
      <c r="AI575" s="54">
        <f t="shared" si="240"/>
        <v>48.308991363584006</v>
      </c>
      <c r="AJ575" s="60">
        <v>0.19</v>
      </c>
      <c r="AK575" s="55">
        <f t="shared" si="241"/>
        <v>9</v>
      </c>
      <c r="AL575" s="61">
        <f t="shared" si="242"/>
        <v>57.308991363584006</v>
      </c>
      <c r="AM575" s="62" t="s">
        <v>4668</v>
      </c>
    </row>
    <row r="576" spans="2:39" s="6" customFormat="1" ht="57.6">
      <c r="B576" s="11" t="s">
        <v>620</v>
      </c>
      <c r="C576" s="11" t="s">
        <v>3759</v>
      </c>
      <c r="D576" s="18" t="s">
        <v>1193</v>
      </c>
      <c r="E576" s="19" t="s">
        <v>621</v>
      </c>
      <c r="F576" s="12">
        <f>VLOOKUP(C576,'Región 5'!$B$6:$N$1720,13,FALSE)</f>
        <v>330.329049053696</v>
      </c>
      <c r="G576" s="13">
        <v>0.19</v>
      </c>
      <c r="H576" s="27">
        <f t="shared" si="237"/>
        <v>62.762519320202237</v>
      </c>
      <c r="I576" s="14">
        <f t="shared" si="238"/>
        <v>393</v>
      </c>
      <c r="J576" s="28">
        <f>VLOOKUP(C576,'Región 5'!$B$6:$N$1720,7,FALSE)</f>
        <v>117.50835737087999</v>
      </c>
      <c r="K576" s="29">
        <v>0.19</v>
      </c>
      <c r="L576" s="28">
        <f t="shared" si="223"/>
        <v>22</v>
      </c>
      <c r="M576" s="30">
        <f t="shared" si="224"/>
        <v>140</v>
      </c>
      <c r="N576" s="28">
        <f>VLOOKUP(C576,'Región 5'!$B$6:$N$1720,11,FALSE)</f>
        <v>113.59141212518399</v>
      </c>
      <c r="O576" s="29">
        <v>0.19</v>
      </c>
      <c r="P576" s="28">
        <f t="shared" si="225"/>
        <v>22</v>
      </c>
      <c r="Q576" s="30">
        <f t="shared" si="226"/>
        <v>136</v>
      </c>
      <c r="R576" s="38">
        <f>VLOOKUP(C576,'Región 5'!$B$6:$N$1720,10,FALSE)</f>
        <v>80.904504049850885</v>
      </c>
      <c r="S576" s="13">
        <v>0.19</v>
      </c>
      <c r="T576" s="28">
        <f t="shared" si="227"/>
        <v>15</v>
      </c>
      <c r="U576" s="30">
        <f t="shared" si="228"/>
        <v>96</v>
      </c>
      <c r="V576" s="12">
        <f>VLOOKUP(C576,'Región 5'!$B$6:$N$1720,9,FALSE)</f>
        <v>135.13461097651196</v>
      </c>
      <c r="W576" s="13">
        <v>0.19</v>
      </c>
      <c r="X576" s="28">
        <f t="shared" si="229"/>
        <v>26</v>
      </c>
      <c r="Y576" s="30">
        <f t="shared" si="236"/>
        <v>161</v>
      </c>
      <c r="Z576" s="38">
        <f>VLOOKUP(C576,'Región 5'!$B$6:$N$1720,5,FALSE)</f>
        <v>232.40541791129601</v>
      </c>
      <c r="AA576" s="13">
        <v>0.19</v>
      </c>
      <c r="AB576" s="28">
        <v>99.75</v>
      </c>
      <c r="AC576" s="30">
        <f t="shared" si="230"/>
        <v>332</v>
      </c>
      <c r="AD576" s="54">
        <f t="shared" si="232"/>
        <v>168.31222524790314</v>
      </c>
      <c r="AE576" s="54">
        <f t="shared" si="233"/>
        <v>149.58604996913937</v>
      </c>
      <c r="AF576" s="54">
        <f t="shared" si="234"/>
        <v>126.32148417369598</v>
      </c>
      <c r="AG576" s="54">
        <f t="shared" si="239"/>
        <v>135.12324926441244</v>
      </c>
      <c r="AH576" s="55">
        <f t="shared" si="235"/>
        <v>94.523703625872955</v>
      </c>
      <c r="AI576" s="54">
        <f t="shared" si="240"/>
        <v>80.904504049850885</v>
      </c>
      <c r="AJ576" s="60">
        <v>0.19</v>
      </c>
      <c r="AK576" s="55">
        <f t="shared" si="241"/>
        <v>15</v>
      </c>
      <c r="AL576" s="61">
        <f t="shared" si="242"/>
        <v>95.904504049850885</v>
      </c>
      <c r="AM576" s="62" t="s">
        <v>4668</v>
      </c>
    </row>
    <row r="577" spans="2:39" s="6" customFormat="1" ht="57.6">
      <c r="B577" s="11" t="s">
        <v>622</v>
      </c>
      <c r="C577" s="11" t="s">
        <v>4035</v>
      </c>
      <c r="D577" s="18" t="s">
        <v>1193</v>
      </c>
      <c r="E577" s="19" t="s">
        <v>623</v>
      </c>
      <c r="F577" s="12">
        <f>VLOOKUP(C577,'Región 5'!$B$6:$N$1720,13,FALSE)</f>
        <v>251180.77268717368</v>
      </c>
      <c r="G577" s="13">
        <v>0.19</v>
      </c>
      <c r="H577" s="27">
        <f t="shared" si="237"/>
        <v>47724.346810563002</v>
      </c>
      <c r="I577" s="14">
        <f t="shared" si="238"/>
        <v>298905</v>
      </c>
      <c r="J577" s="28">
        <f>VLOOKUP(C577,'Región 5'!$B$6:$N$1720,7,FALSE)</f>
        <v>248793.91681928805</v>
      </c>
      <c r="K577" s="29">
        <v>0.19</v>
      </c>
      <c r="L577" s="28">
        <f t="shared" si="223"/>
        <v>47271</v>
      </c>
      <c r="M577" s="30">
        <f t="shared" si="224"/>
        <v>296065</v>
      </c>
      <c r="N577" s="28">
        <f>VLOOKUP(C577,'Región 5'!$B$6:$N$1720,11,FALSE)</f>
        <v>230266.765807146</v>
      </c>
      <c r="O577" s="29">
        <v>0.19</v>
      </c>
      <c r="P577" s="28">
        <f t="shared" si="225"/>
        <v>43751</v>
      </c>
      <c r="Q577" s="30">
        <f t="shared" si="226"/>
        <v>274018</v>
      </c>
      <c r="R577" s="38">
        <f>VLOOKUP(C577,'Región 5'!$B$6:$N$1720,10,FALSE)</f>
        <v>283664.58715151751</v>
      </c>
      <c r="S577" s="13">
        <v>0.19</v>
      </c>
      <c r="T577" s="28">
        <f t="shared" si="227"/>
        <v>53896</v>
      </c>
      <c r="U577" s="30">
        <f t="shared" si="228"/>
        <v>337561</v>
      </c>
      <c r="V577" s="12">
        <f>VLOOKUP(C577,'Región 5'!$B$6:$N$1720,9,FALSE)</f>
        <v>204826.23254931875</v>
      </c>
      <c r="W577" s="13">
        <v>0.19</v>
      </c>
      <c r="X577" s="28">
        <f t="shared" si="229"/>
        <v>38917</v>
      </c>
      <c r="Y577" s="30">
        <f t="shared" si="236"/>
        <v>243743</v>
      </c>
      <c r="Z577" s="38">
        <f>VLOOKUP(C577,'Región 5'!$B$6:$N$1720,5,FALSE)</f>
        <v>161352.03115437055</v>
      </c>
      <c r="AA577" s="13">
        <v>0.19</v>
      </c>
      <c r="AB577" s="28">
        <v>45799.5</v>
      </c>
      <c r="AC577" s="30">
        <f t="shared" si="230"/>
        <v>207152</v>
      </c>
      <c r="AD577" s="54">
        <f t="shared" si="232"/>
        <v>230014.05102813573</v>
      </c>
      <c r="AE577" s="54">
        <f t="shared" si="233"/>
        <v>226466.39021277262</v>
      </c>
      <c r="AF577" s="54">
        <f t="shared" si="234"/>
        <v>239530.34131321701</v>
      </c>
      <c r="AG577" s="54">
        <f t="shared" si="239"/>
        <v>222647.04400333128</v>
      </c>
      <c r="AH577" s="55">
        <f t="shared" si="235"/>
        <v>42492.485285937015</v>
      </c>
      <c r="AI577" s="54">
        <f t="shared" si="240"/>
        <v>161352.03115437055</v>
      </c>
      <c r="AJ577" s="60">
        <v>0.19</v>
      </c>
      <c r="AK577" s="55">
        <f t="shared" si="241"/>
        <v>30657</v>
      </c>
      <c r="AL577" s="61">
        <f t="shared" si="242"/>
        <v>192009.03115437055</v>
      </c>
      <c r="AM577" s="62" t="s">
        <v>4668</v>
      </c>
    </row>
    <row r="578" spans="2:39" s="6" customFormat="1" ht="57.6">
      <c r="B578" s="11" t="s">
        <v>624</v>
      </c>
      <c r="C578" s="11" t="s">
        <v>4037</v>
      </c>
      <c r="D578" s="18" t="s">
        <v>1193</v>
      </c>
      <c r="E578" s="19" t="s">
        <v>625</v>
      </c>
      <c r="F578" s="12">
        <f>VLOOKUP(C578,'Región 5'!$B$6:$N$1720,13,FALSE)</f>
        <v>136296.63806606847</v>
      </c>
      <c r="G578" s="13">
        <v>0.19</v>
      </c>
      <c r="H578" s="27">
        <f t="shared" si="237"/>
        <v>25896.361232553008</v>
      </c>
      <c r="I578" s="14">
        <f t="shared" si="238"/>
        <v>162193</v>
      </c>
      <c r="J578" s="28">
        <f>VLOOKUP(C578,'Región 5'!$B$6:$N$1720,7,FALSE)</f>
        <v>153511.61242090241</v>
      </c>
      <c r="K578" s="29">
        <v>0.19</v>
      </c>
      <c r="L578" s="28">
        <f t="shared" si="223"/>
        <v>29167</v>
      </c>
      <c r="M578" s="30">
        <f t="shared" si="224"/>
        <v>182679</v>
      </c>
      <c r="N578" s="28">
        <f>VLOOKUP(C578,'Región 5'!$B$6:$N$1720,11,FALSE)</f>
        <v>142063.68711614821</v>
      </c>
      <c r="O578" s="29">
        <v>0.19</v>
      </c>
      <c r="P578" s="28">
        <f t="shared" si="225"/>
        <v>26992</v>
      </c>
      <c r="Q578" s="30">
        <f t="shared" si="226"/>
        <v>169056</v>
      </c>
      <c r="R578" s="38">
        <f>VLOOKUP(C578,'Región 5'!$B$6:$N$1720,10,FALSE)</f>
        <v>144886.04201293446</v>
      </c>
      <c r="S578" s="13">
        <v>0.19</v>
      </c>
      <c r="T578" s="28">
        <f t="shared" si="227"/>
        <v>27528</v>
      </c>
      <c r="U578" s="30">
        <f t="shared" si="228"/>
        <v>172414</v>
      </c>
      <c r="V578" s="12">
        <f>VLOOKUP(C578,'Región 5'!$B$6:$N$1720,9,FALSE)</f>
        <v>126384.10437733892</v>
      </c>
      <c r="W578" s="13">
        <v>0.19</v>
      </c>
      <c r="X578" s="28">
        <f t="shared" si="229"/>
        <v>24013</v>
      </c>
      <c r="Y578" s="30">
        <f t="shared" si="236"/>
        <v>150397</v>
      </c>
      <c r="Z578" s="38">
        <f>VLOOKUP(C578,'Región 5'!$B$6:$N$1720,5,FALSE)</f>
        <v>99884.715062078467</v>
      </c>
      <c r="AA578" s="13">
        <v>0.19</v>
      </c>
      <c r="AB578" s="28">
        <v>28500</v>
      </c>
      <c r="AC578" s="30">
        <f t="shared" si="230"/>
        <v>128385</v>
      </c>
      <c r="AD578" s="54">
        <f t="shared" si="232"/>
        <v>133837.7998425785</v>
      </c>
      <c r="AE578" s="54">
        <f t="shared" si="233"/>
        <v>132603.3765764811</v>
      </c>
      <c r="AF578" s="54">
        <f t="shared" si="234"/>
        <v>139180.16259110835</v>
      </c>
      <c r="AG578" s="54">
        <f t="shared" si="239"/>
        <v>131244.77650388237</v>
      </c>
      <c r="AH578" s="55">
        <f t="shared" si="235"/>
        <v>18927.245998659968</v>
      </c>
      <c r="AI578" s="54">
        <f t="shared" si="240"/>
        <v>99884.715062078467</v>
      </c>
      <c r="AJ578" s="60">
        <v>0.19</v>
      </c>
      <c r="AK578" s="55">
        <f t="shared" si="241"/>
        <v>18978</v>
      </c>
      <c r="AL578" s="61">
        <f t="shared" si="242"/>
        <v>118862.71506207847</v>
      </c>
      <c r="AM578" s="62" t="s">
        <v>4668</v>
      </c>
    </row>
    <row r="579" spans="2:39" s="6" customFormat="1" ht="57.6">
      <c r="B579" s="11" t="s">
        <v>626</v>
      </c>
      <c r="C579" s="11" t="s">
        <v>4049</v>
      </c>
      <c r="D579" s="18" t="s">
        <v>1193</v>
      </c>
      <c r="E579" s="19" t="s">
        <v>627</v>
      </c>
      <c r="F579" s="12">
        <f>VLOOKUP(C579,'Región 5'!$B$6:$N$1720,13,FALSE)</f>
        <v>157839.83691739649</v>
      </c>
      <c r="G579" s="13">
        <v>0.19</v>
      </c>
      <c r="H579" s="27">
        <f t="shared" si="237"/>
        <v>29989.569014305333</v>
      </c>
      <c r="I579" s="14">
        <f t="shared" si="238"/>
        <v>187829</v>
      </c>
      <c r="J579" s="28">
        <f>VLOOKUP(C579,'Región 5'!$B$6:$N$1720,7,FALSE)</f>
        <v>224087.13185785292</v>
      </c>
      <c r="K579" s="29">
        <v>0.19</v>
      </c>
      <c r="L579" s="28">
        <f t="shared" si="223"/>
        <v>42577</v>
      </c>
      <c r="M579" s="30">
        <f t="shared" si="224"/>
        <v>266664</v>
      </c>
      <c r="N579" s="28">
        <f>VLOOKUP(C579,'Región 5'!$B$6:$N$1720,11,FALSE)</f>
        <v>205514.28315117772</v>
      </c>
      <c r="O579" s="29">
        <v>0.19</v>
      </c>
      <c r="P579" s="28">
        <f t="shared" si="225"/>
        <v>39048</v>
      </c>
      <c r="Q579" s="30">
        <f t="shared" si="226"/>
        <v>244562</v>
      </c>
      <c r="R579" s="38">
        <f>VLOOKUP(C579,'Región 5'!$B$6:$N$1720,10,FALSE)</f>
        <v>201951.91937384839</v>
      </c>
      <c r="S579" s="13">
        <v>0.19</v>
      </c>
      <c r="T579" s="28">
        <f t="shared" si="227"/>
        <v>38371</v>
      </c>
      <c r="U579" s="30">
        <f t="shared" si="228"/>
        <v>240323</v>
      </c>
      <c r="V579" s="12">
        <f>VLOOKUP(C579,'Región 5'!$B$6:$N$1720,9,FALSE)</f>
        <v>182809.74137006284</v>
      </c>
      <c r="W579" s="13">
        <v>0.19</v>
      </c>
      <c r="X579" s="28">
        <f t="shared" si="229"/>
        <v>34734</v>
      </c>
      <c r="Y579" s="30">
        <f t="shared" si="236"/>
        <v>217544</v>
      </c>
      <c r="Z579" s="38">
        <f>VLOOKUP(C579,'Región 5'!$B$6:$N$1720,5,FALSE)</f>
        <v>144449.10677077709</v>
      </c>
      <c r="AA579" s="13">
        <v>0.19</v>
      </c>
      <c r="AB579" s="28">
        <v>26790</v>
      </c>
      <c r="AC579" s="30">
        <f t="shared" si="230"/>
        <v>171239</v>
      </c>
      <c r="AD579" s="54">
        <f t="shared" si="232"/>
        <v>186108.66990685256</v>
      </c>
      <c r="AE579" s="54">
        <f t="shared" si="233"/>
        <v>183966.87112259964</v>
      </c>
      <c r="AF579" s="54">
        <f t="shared" si="234"/>
        <v>192380.83037195561</v>
      </c>
      <c r="AG579" s="54">
        <f t="shared" si="239"/>
        <v>181770.6842681485</v>
      </c>
      <c r="AH579" s="55">
        <f t="shared" si="235"/>
        <v>30382.491668691895</v>
      </c>
      <c r="AI579" s="54">
        <f t="shared" si="240"/>
        <v>144449.10677077709</v>
      </c>
      <c r="AJ579" s="60">
        <v>0.19</v>
      </c>
      <c r="AK579" s="55">
        <f t="shared" si="241"/>
        <v>27445</v>
      </c>
      <c r="AL579" s="61">
        <f t="shared" si="242"/>
        <v>171894.10677077709</v>
      </c>
      <c r="AM579" s="62" t="s">
        <v>4668</v>
      </c>
    </row>
    <row r="580" spans="2:39" s="6" customFormat="1" ht="57.6">
      <c r="B580" s="11" t="s">
        <v>628</v>
      </c>
      <c r="C580" s="11" t="s">
        <v>4271</v>
      </c>
      <c r="D580" s="18" t="s">
        <v>1193</v>
      </c>
      <c r="E580" s="19" t="s">
        <v>629</v>
      </c>
      <c r="F580" s="12">
        <f>VLOOKUP(C580,'Región 5'!$B$6:$N$1720,13,FALSE)</f>
        <v>16845.345288481738</v>
      </c>
      <c r="G580" s="13">
        <v>0.19</v>
      </c>
      <c r="H580" s="27">
        <f t="shared" si="237"/>
        <v>3200.6156048115304</v>
      </c>
      <c r="I580" s="14">
        <f t="shared" si="238"/>
        <v>20046</v>
      </c>
      <c r="J580" s="28">
        <f>VLOOKUP(C580,'Región 5'!$B$6:$N$1720,7,FALSE)</f>
        <v>16684.881098249727</v>
      </c>
      <c r="K580" s="29">
        <v>0.19</v>
      </c>
      <c r="L580" s="28">
        <f t="shared" si="223"/>
        <v>3170</v>
      </c>
      <c r="M580" s="30">
        <f t="shared" si="224"/>
        <v>19855</v>
      </c>
      <c r="N580" s="28">
        <f>VLOOKUP(C580,'Región 5'!$B$6:$N$1720,11,FALSE)</f>
        <v>15437.986861703168</v>
      </c>
      <c r="O580" s="29">
        <v>0.19</v>
      </c>
      <c r="P580" s="28">
        <f t="shared" si="225"/>
        <v>2933</v>
      </c>
      <c r="Q580" s="30">
        <f t="shared" si="226"/>
        <v>18371</v>
      </c>
      <c r="R580" s="38">
        <f>VLOOKUP(C580,'Región 5'!$B$6:$N$1720,10,FALSE)</f>
        <v>17201.460893736272</v>
      </c>
      <c r="S580" s="13">
        <v>0.19</v>
      </c>
      <c r="T580" s="28">
        <f t="shared" si="227"/>
        <v>3268</v>
      </c>
      <c r="U580" s="30">
        <f t="shared" si="228"/>
        <v>20469</v>
      </c>
      <c r="V580" s="12">
        <f>VLOOKUP(C580,'Región 5'!$B$6:$N$1720,9,FALSE)</f>
        <v>12679.83069749387</v>
      </c>
      <c r="W580" s="13">
        <v>0.19</v>
      </c>
      <c r="X580" s="28">
        <f t="shared" si="229"/>
        <v>2409</v>
      </c>
      <c r="Y580" s="30">
        <f t="shared" si="236"/>
        <v>15089</v>
      </c>
      <c r="Z580" s="38">
        <f>VLOOKUP(C580,'Región 5'!$B$6:$N$1720,5,FALSE)</f>
        <v>9682.6886473605118</v>
      </c>
      <c r="AA580" s="13">
        <v>0.19</v>
      </c>
      <c r="AB580" s="28">
        <v>21375</v>
      </c>
      <c r="AC580" s="30">
        <f t="shared" si="230"/>
        <v>31058</v>
      </c>
      <c r="AD580" s="54">
        <f t="shared" si="232"/>
        <v>14755.365581170881</v>
      </c>
      <c r="AE580" s="54">
        <f t="shared" si="233"/>
        <v>14465.876147219931</v>
      </c>
      <c r="AF580" s="54">
        <f t="shared" si="234"/>
        <v>16061.433979976448</v>
      </c>
      <c r="AG580" s="54">
        <f t="shared" si="239"/>
        <v>14139.256244922832</v>
      </c>
      <c r="AH580" s="55">
        <f t="shared" si="235"/>
        <v>2985.9770838565087</v>
      </c>
      <c r="AI580" s="54">
        <f t="shared" si="240"/>
        <v>9682.6886473605118</v>
      </c>
      <c r="AJ580" s="60">
        <v>0.19</v>
      </c>
      <c r="AK580" s="55">
        <f t="shared" si="241"/>
        <v>1840</v>
      </c>
      <c r="AL580" s="61">
        <f t="shared" si="242"/>
        <v>11522.688647360512</v>
      </c>
      <c r="AM580" s="62" t="s">
        <v>4668</v>
      </c>
    </row>
    <row r="581" spans="2:39" s="6" customFormat="1" ht="57.6">
      <c r="B581" s="11" t="s">
        <v>630</v>
      </c>
      <c r="C581" s="11" t="s">
        <v>4273</v>
      </c>
      <c r="D581" s="18" t="s">
        <v>1193</v>
      </c>
      <c r="E581" s="19" t="s">
        <v>631</v>
      </c>
      <c r="F581" s="12">
        <f>VLOOKUP(C581,'Región 5'!$B$6:$N$1720,13,FALSE)</f>
        <v>11466.726641933516</v>
      </c>
      <c r="G581" s="13">
        <v>0.19</v>
      </c>
      <c r="H581" s="27">
        <f t="shared" si="237"/>
        <v>2178.6780619673682</v>
      </c>
      <c r="I581" s="14">
        <f t="shared" si="238"/>
        <v>13645</v>
      </c>
      <c r="J581" s="28">
        <f>VLOOKUP(C581,'Región 5'!$B$6:$N$1720,7,FALSE)</f>
        <v>12778.381039875583</v>
      </c>
      <c r="K581" s="29">
        <v>0.19</v>
      </c>
      <c r="L581" s="28">
        <f t="shared" si="223"/>
        <v>2428</v>
      </c>
      <c r="M581" s="30">
        <f t="shared" si="224"/>
        <v>15206</v>
      </c>
      <c r="N581" s="28">
        <f>VLOOKUP(C581,'Región 5'!$B$6:$N$1720,11,FALSE)</f>
        <v>11823.952048340992</v>
      </c>
      <c r="O581" s="29">
        <v>0.19</v>
      </c>
      <c r="P581" s="28">
        <f t="shared" si="225"/>
        <v>2247</v>
      </c>
      <c r="Q581" s="30">
        <f t="shared" si="226"/>
        <v>14071</v>
      </c>
      <c r="R581" s="38">
        <f>VLOOKUP(C581,'Región 5'!$B$6:$N$1720,10,FALSE)</f>
        <v>12791.372241607143</v>
      </c>
      <c r="S581" s="13">
        <v>0.19</v>
      </c>
      <c r="T581" s="28">
        <f t="shared" si="227"/>
        <v>2430</v>
      </c>
      <c r="U581" s="30">
        <f t="shared" si="228"/>
        <v>15221</v>
      </c>
      <c r="V581" s="12">
        <f>VLOOKUP(C581,'Región 5'!$B$6:$N$1720,9,FALSE)</f>
        <v>9711.073443907655</v>
      </c>
      <c r="W581" s="13">
        <v>0.19</v>
      </c>
      <c r="X581" s="28">
        <f t="shared" si="229"/>
        <v>1845</v>
      </c>
      <c r="Y581" s="30">
        <f t="shared" si="236"/>
        <v>11556</v>
      </c>
      <c r="Z581" s="38">
        <f>VLOOKUP(C581,'Región 5'!$B$6:$N$1720,5,FALSE)</f>
        <v>7532.2857074734084</v>
      </c>
      <c r="AA581" s="13">
        <v>0.19</v>
      </c>
      <c r="AB581" s="28">
        <v>16216.5</v>
      </c>
      <c r="AC581" s="30">
        <f t="shared" si="230"/>
        <v>23749</v>
      </c>
      <c r="AD581" s="54">
        <f t="shared" si="232"/>
        <v>11017.298520523051</v>
      </c>
      <c r="AE581" s="54">
        <f t="shared" si="233"/>
        <v>10838.391950434238</v>
      </c>
      <c r="AF581" s="54">
        <f t="shared" si="234"/>
        <v>11645.339345137254</v>
      </c>
      <c r="AG581" s="54">
        <f t="shared" si="239"/>
        <v>10639.149367223421</v>
      </c>
      <c r="AH581" s="55">
        <f t="shared" si="235"/>
        <v>2047.0936967303116</v>
      </c>
      <c r="AI581" s="54">
        <f t="shared" si="240"/>
        <v>7532.2857074734084</v>
      </c>
      <c r="AJ581" s="60">
        <v>0.19</v>
      </c>
      <c r="AK581" s="55">
        <f t="shared" si="241"/>
        <v>1431</v>
      </c>
      <c r="AL581" s="61">
        <f t="shared" si="242"/>
        <v>8963.2857074734093</v>
      </c>
      <c r="AM581" s="62" t="s">
        <v>4668</v>
      </c>
    </row>
    <row r="582" spans="2:39" s="6" customFormat="1" ht="57.6">
      <c r="B582" s="11" t="s">
        <v>632</v>
      </c>
      <c r="C582" s="11" t="s">
        <v>4275</v>
      </c>
      <c r="D582" s="18" t="s">
        <v>1193</v>
      </c>
      <c r="E582" s="19" t="s">
        <v>633</v>
      </c>
      <c r="F582" s="12">
        <f>VLOOKUP(C582,'Región 5'!$B$6:$N$1720,13,FALSE)</f>
        <v>6439.9802432903161</v>
      </c>
      <c r="G582" s="13">
        <v>0.19</v>
      </c>
      <c r="H582" s="27">
        <f t="shared" si="237"/>
        <v>1223.59624622516</v>
      </c>
      <c r="I582" s="14">
        <f t="shared" si="238"/>
        <v>7664</v>
      </c>
      <c r="J582" s="28">
        <f>VLOOKUP(C582,'Región 5'!$B$6:$N$1720,7,FALSE)</f>
        <v>7093.5878399554567</v>
      </c>
      <c r="K582" s="29">
        <v>0.19</v>
      </c>
      <c r="L582" s="28">
        <f t="shared" si="223"/>
        <v>1348</v>
      </c>
      <c r="M582" s="30">
        <f t="shared" si="224"/>
        <v>8442</v>
      </c>
      <c r="N582" s="28">
        <f>VLOOKUP(C582,'Región 5'!$B$6:$N$1720,11,FALSE)</f>
        <v>6563.4945833712636</v>
      </c>
      <c r="O582" s="29">
        <v>0.19</v>
      </c>
      <c r="P582" s="28">
        <f t="shared" si="225"/>
        <v>1247</v>
      </c>
      <c r="Q582" s="30">
        <f t="shared" si="226"/>
        <v>7810</v>
      </c>
      <c r="R582" s="38">
        <f>VLOOKUP(C582,'Región 5'!$B$6:$N$1720,10,FALSE)</f>
        <v>7595.1526786668292</v>
      </c>
      <c r="S582" s="13">
        <v>0.19</v>
      </c>
      <c r="T582" s="28">
        <f t="shared" si="227"/>
        <v>1443</v>
      </c>
      <c r="U582" s="30">
        <f t="shared" si="228"/>
        <v>9038</v>
      </c>
      <c r="V582" s="12">
        <f>VLOOKUP(C582,'Región 5'!$B$6:$N$1720,9,FALSE)</f>
        <v>5391.1502600376207</v>
      </c>
      <c r="W582" s="13">
        <v>0.19</v>
      </c>
      <c r="X582" s="28">
        <f t="shared" si="229"/>
        <v>1024</v>
      </c>
      <c r="Y582" s="30">
        <f t="shared" si="236"/>
        <v>6415</v>
      </c>
      <c r="Z582" s="38">
        <f>VLOOKUP(C582,'Región 5'!$B$6:$N$1720,5,FALSE)</f>
        <v>5995.5375227453433</v>
      </c>
      <c r="AA582" s="13">
        <v>0.19</v>
      </c>
      <c r="AB582" s="28">
        <v>9091.5</v>
      </c>
      <c r="AC582" s="30">
        <f t="shared" si="230"/>
        <v>15087</v>
      </c>
      <c r="AD582" s="54">
        <f t="shared" si="232"/>
        <v>6513.1505213444716</v>
      </c>
      <c r="AE582" s="54">
        <f t="shared" si="233"/>
        <v>6473.7404185914875</v>
      </c>
      <c r="AF582" s="54">
        <f t="shared" si="234"/>
        <v>6501.7374133307894</v>
      </c>
      <c r="AG582" s="54">
        <f t="shared" si="239"/>
        <v>6433.9504055451744</v>
      </c>
      <c r="AH582" s="55">
        <f t="shared" si="235"/>
        <v>780.04260988100805</v>
      </c>
      <c r="AI582" s="54">
        <f t="shared" si="240"/>
        <v>5391.1502600376207</v>
      </c>
      <c r="AJ582" s="60">
        <v>0.19</v>
      </c>
      <c r="AK582" s="55">
        <f t="shared" si="241"/>
        <v>1024</v>
      </c>
      <c r="AL582" s="61">
        <f t="shared" si="242"/>
        <v>6415.1502600376207</v>
      </c>
      <c r="AM582" s="62" t="s">
        <v>4668</v>
      </c>
    </row>
    <row r="583" spans="2:39" s="6" customFormat="1" ht="57.6">
      <c r="B583" s="11" t="s">
        <v>634</v>
      </c>
      <c r="C583" s="11" t="s">
        <v>4277</v>
      </c>
      <c r="D583" s="18" t="s">
        <v>1193</v>
      </c>
      <c r="E583" s="19" t="s">
        <v>635</v>
      </c>
      <c r="F583" s="12">
        <f>VLOOKUP(C583,'Región 5'!$B$6:$N$1720,13,FALSE)</f>
        <v>41864.180221157323</v>
      </c>
      <c r="G583" s="13">
        <v>0.19</v>
      </c>
      <c r="H583" s="27">
        <f t="shared" si="237"/>
        <v>7954.1942420198911</v>
      </c>
      <c r="I583" s="14">
        <f t="shared" si="238"/>
        <v>49818</v>
      </c>
      <c r="J583" s="28">
        <f>VLOOKUP(C583,'Región 5'!$B$6:$N$1720,7,FALSE)</f>
        <v>41466.088019353083</v>
      </c>
      <c r="K583" s="29">
        <v>0.19</v>
      </c>
      <c r="L583" s="28">
        <f t="shared" si="223"/>
        <v>7879</v>
      </c>
      <c r="M583" s="30">
        <f t="shared" si="224"/>
        <v>49345</v>
      </c>
      <c r="N583" s="28">
        <f>VLOOKUP(C583,'Región 5'!$B$6:$N$1720,11,FALSE)</f>
        <v>38376.923868914178</v>
      </c>
      <c r="O583" s="29">
        <v>0.19</v>
      </c>
      <c r="P583" s="28">
        <f t="shared" si="225"/>
        <v>7292</v>
      </c>
      <c r="Q583" s="30">
        <f t="shared" si="226"/>
        <v>45669</v>
      </c>
      <c r="R583" s="38">
        <f>VLOOKUP(C583,'Región 5'!$B$6:$N$1720,10,FALSE)</f>
        <v>42303.008653516808</v>
      </c>
      <c r="S583" s="13">
        <v>0.19</v>
      </c>
      <c r="T583" s="28">
        <f t="shared" si="227"/>
        <v>8038</v>
      </c>
      <c r="U583" s="30">
        <f t="shared" si="228"/>
        <v>50341</v>
      </c>
      <c r="V583" s="12">
        <f>VLOOKUP(C583,'Región 5'!$B$6:$N$1720,9,FALSE)</f>
        <v>31498.796741737126</v>
      </c>
      <c r="W583" s="13">
        <v>0.19</v>
      </c>
      <c r="X583" s="28">
        <f t="shared" si="229"/>
        <v>5985</v>
      </c>
      <c r="Y583" s="30">
        <f t="shared" si="236"/>
        <v>37484</v>
      </c>
      <c r="Z583" s="38">
        <f>VLOOKUP(C583,'Región 5'!$B$6:$N$1720,5,FALSE)</f>
        <v>27661.467325105154</v>
      </c>
      <c r="AA583" s="13">
        <v>0.19</v>
      </c>
      <c r="AB583" s="28">
        <v>32461.5</v>
      </c>
      <c r="AC583" s="30">
        <f t="shared" si="230"/>
        <v>60123</v>
      </c>
      <c r="AD583" s="54">
        <f t="shared" si="232"/>
        <v>37195.077471630611</v>
      </c>
      <c r="AE583" s="54">
        <f t="shared" si="233"/>
        <v>36730.29151508247</v>
      </c>
      <c r="AF583" s="54">
        <f t="shared" si="234"/>
        <v>39921.505944133634</v>
      </c>
      <c r="AG583" s="54">
        <f t="shared" si="239"/>
        <v>36232.368933651989</v>
      </c>
      <c r="AH583" s="55">
        <f t="shared" si="235"/>
        <v>6178.4643727991233</v>
      </c>
      <c r="AI583" s="54">
        <f t="shared" si="240"/>
        <v>27661.467325105154</v>
      </c>
      <c r="AJ583" s="60">
        <v>0.19</v>
      </c>
      <c r="AK583" s="55">
        <f t="shared" si="241"/>
        <v>5256</v>
      </c>
      <c r="AL583" s="61">
        <f t="shared" si="242"/>
        <v>32917.467325105157</v>
      </c>
      <c r="AM583" s="62" t="s">
        <v>4668</v>
      </c>
    </row>
    <row r="584" spans="2:39" s="6" customFormat="1" ht="57.6">
      <c r="B584" s="11" t="s">
        <v>636</v>
      </c>
      <c r="C584" s="11" t="s">
        <v>4279</v>
      </c>
      <c r="D584" s="18" t="s">
        <v>1193</v>
      </c>
      <c r="E584" s="19" t="s">
        <v>637</v>
      </c>
      <c r="F584" s="12">
        <f>VLOOKUP(C584,'Región 5'!$B$6:$N$1720,13,FALSE)</f>
        <v>22716.585082097001</v>
      </c>
      <c r="G584" s="13">
        <v>0.19</v>
      </c>
      <c r="H584" s="27">
        <f t="shared" si="237"/>
        <v>4316.1511655984305</v>
      </c>
      <c r="I584" s="14">
        <f t="shared" si="238"/>
        <v>27033</v>
      </c>
      <c r="J584" s="28">
        <f>VLOOKUP(C584,'Región 5'!$B$6:$N$1720,7,FALSE)</f>
        <v>25585.486344886271</v>
      </c>
      <c r="K584" s="29">
        <v>0.19</v>
      </c>
      <c r="L584" s="28">
        <f t="shared" si="223"/>
        <v>4861</v>
      </c>
      <c r="M584" s="30">
        <f t="shared" si="224"/>
        <v>30446</v>
      </c>
      <c r="N584" s="28">
        <f>VLOOKUP(C584,'Región 5'!$B$6:$N$1720,11,FALSE)</f>
        <v>23679.239658647555</v>
      </c>
      <c r="O584" s="29">
        <v>0.19</v>
      </c>
      <c r="P584" s="28">
        <f t="shared" si="225"/>
        <v>4499</v>
      </c>
      <c r="Q584" s="30">
        <f t="shared" si="226"/>
        <v>28178</v>
      </c>
      <c r="R584" s="38">
        <f>VLOOKUP(C584,'Región 5'!$B$6:$N$1720,10,FALSE)</f>
        <v>28202.005769011197</v>
      </c>
      <c r="S584" s="13">
        <v>0.19</v>
      </c>
      <c r="T584" s="28">
        <f t="shared" si="227"/>
        <v>5358</v>
      </c>
      <c r="U584" s="30">
        <f t="shared" si="228"/>
        <v>33560</v>
      </c>
      <c r="V584" s="12">
        <f>VLOOKUP(C584,'Región 5'!$B$6:$N$1720,9,FALSE)</f>
        <v>19443.768425571554</v>
      </c>
      <c r="W584" s="13">
        <v>0.19</v>
      </c>
      <c r="X584" s="28">
        <f t="shared" si="229"/>
        <v>3694</v>
      </c>
      <c r="Y584" s="30">
        <f t="shared" si="236"/>
        <v>23138</v>
      </c>
      <c r="Z584" s="38">
        <f>VLOOKUP(C584,'Región 5'!$B$6:$N$1720,5,FALSE)</f>
        <v>16597.402654429185</v>
      </c>
      <c r="AA584" s="13">
        <v>0.19</v>
      </c>
      <c r="AB584" s="28">
        <v>32461.5</v>
      </c>
      <c r="AC584" s="30">
        <f t="shared" si="230"/>
        <v>49059</v>
      </c>
      <c r="AD584" s="54">
        <f t="shared" si="232"/>
        <v>22704.081322440459</v>
      </c>
      <c r="AE584" s="54">
        <f t="shared" si="233"/>
        <v>22368.36154849135</v>
      </c>
      <c r="AF584" s="54">
        <f t="shared" si="234"/>
        <v>23197.91237037228</v>
      </c>
      <c r="AG584" s="54">
        <f t="shared" si="239"/>
        <v>22020.314955035708</v>
      </c>
      <c r="AH584" s="55">
        <f t="shared" si="235"/>
        <v>4180.9549815344762</v>
      </c>
      <c r="AI584" s="54">
        <f t="shared" si="240"/>
        <v>16597.402654429185</v>
      </c>
      <c r="AJ584" s="60">
        <v>0.19</v>
      </c>
      <c r="AK584" s="55">
        <f t="shared" si="241"/>
        <v>3154</v>
      </c>
      <c r="AL584" s="61">
        <f t="shared" si="242"/>
        <v>19751.402654429185</v>
      </c>
      <c r="AM584" s="62" t="s">
        <v>4668</v>
      </c>
    </row>
    <row r="585" spans="2:39" s="6" customFormat="1" ht="57.6">
      <c r="B585" s="11" t="s">
        <v>638</v>
      </c>
      <c r="C585" s="11" t="s">
        <v>4281</v>
      </c>
      <c r="D585" s="18" t="s">
        <v>1193</v>
      </c>
      <c r="E585" s="19" t="s">
        <v>639</v>
      </c>
      <c r="F585" s="12">
        <f>VLOOKUP(C585,'Región 5'!$B$6:$N$1720,13,FALSE)</f>
        <v>40669.250791536993</v>
      </c>
      <c r="G585" s="13">
        <v>0.19</v>
      </c>
      <c r="H585" s="27">
        <f t="shared" si="237"/>
        <v>7727.1576503920287</v>
      </c>
      <c r="I585" s="14">
        <f t="shared" si="238"/>
        <v>48396</v>
      </c>
      <c r="J585" s="28">
        <f>VLOOKUP(C585,'Región 5'!$B$6:$N$1720,7,FALSE)</f>
        <v>55362.104102667268</v>
      </c>
      <c r="K585" s="29">
        <v>0.19</v>
      </c>
      <c r="L585" s="28">
        <f t="shared" ref="L585:L605" si="243">ROUND(J585*K585,)</f>
        <v>10519</v>
      </c>
      <c r="M585" s="30">
        <f t="shared" ref="M585:M605" si="244">ROUND(J585+L585,)</f>
        <v>65881</v>
      </c>
      <c r="N585" s="28">
        <f>VLOOKUP(C585,'Región 5'!$B$6:$N$1720,11,FALSE)</f>
        <v>51238.8664073646</v>
      </c>
      <c r="O585" s="29">
        <v>0.19</v>
      </c>
      <c r="P585" s="28">
        <f t="shared" ref="P585:P605" si="245">ROUND(N585*O585,)</f>
        <v>9735</v>
      </c>
      <c r="Q585" s="30">
        <f t="shared" ref="Q585:Q605" si="246">ROUND(N585+P585,)</f>
        <v>60974</v>
      </c>
      <c r="R585" s="38">
        <f>VLOOKUP(C585,'Región 5'!$B$6:$N$1720,10,FALSE)</f>
        <v>53116.715240572026</v>
      </c>
      <c r="S585" s="13">
        <v>0.19</v>
      </c>
      <c r="T585" s="28">
        <f t="shared" ref="T585:T605" si="247">ROUND(R585*S585,)</f>
        <v>10092</v>
      </c>
      <c r="U585" s="30">
        <f t="shared" ref="U585:U605" si="248">ROUND(R585+T585,)</f>
        <v>63209</v>
      </c>
      <c r="V585" s="12">
        <f>VLOOKUP(C585,'Región 5'!$B$6:$N$1720,9,FALSE)</f>
        <v>45578.802188428963</v>
      </c>
      <c r="W585" s="13">
        <v>0.19</v>
      </c>
      <c r="X585" s="28">
        <f t="shared" ref="X585:X605" si="249">ROUND(V585*W585,)</f>
        <v>8660</v>
      </c>
      <c r="Y585" s="30">
        <f t="shared" si="236"/>
        <v>54239</v>
      </c>
      <c r="Z585" s="38">
        <f>VLOOKUP(C585,'Región 5'!$B$6:$N$1720,5,FALSE)</f>
        <v>36114.235165317114</v>
      </c>
      <c r="AA585" s="13">
        <v>0.19</v>
      </c>
      <c r="AB585" s="28">
        <v>33060</v>
      </c>
      <c r="AC585" s="30">
        <f t="shared" ref="AC585:AC605" si="250">ROUND(Z585+AB585,)</f>
        <v>69174</v>
      </c>
      <c r="AD585" s="54">
        <f t="shared" si="232"/>
        <v>47013.328982647829</v>
      </c>
      <c r="AE585" s="54">
        <f t="shared" si="233"/>
        <v>46482.748745702302</v>
      </c>
      <c r="AF585" s="54">
        <f t="shared" si="234"/>
        <v>48408.834297896785</v>
      </c>
      <c r="AG585" s="54">
        <f t="shared" si="239"/>
        <v>45933.248234829771</v>
      </c>
      <c r="AH585" s="55">
        <f t="shared" si="235"/>
        <v>7561.7984316297543</v>
      </c>
      <c r="AI585" s="54">
        <f t="shared" si="240"/>
        <v>36114.235165317114</v>
      </c>
      <c r="AJ585" s="60">
        <v>0.19</v>
      </c>
      <c r="AK585" s="55">
        <f t="shared" si="241"/>
        <v>6862</v>
      </c>
      <c r="AL585" s="61">
        <f t="shared" si="242"/>
        <v>42976.235165317114</v>
      </c>
      <c r="AM585" s="62" t="s">
        <v>4668</v>
      </c>
    </row>
    <row r="586" spans="2:39" s="6" customFormat="1" ht="57.6">
      <c r="B586" s="11" t="s">
        <v>640</v>
      </c>
      <c r="C586" s="11" t="s">
        <v>4283</v>
      </c>
      <c r="D586" s="18" t="s">
        <v>1193</v>
      </c>
      <c r="E586" s="19" t="s">
        <v>641</v>
      </c>
      <c r="F586" s="12">
        <f>VLOOKUP(C586,'Región 5'!$B$6:$N$1720,13,FALSE)</f>
        <v>4524.0717587788795</v>
      </c>
      <c r="G586" s="13">
        <v>0.19</v>
      </c>
      <c r="H586" s="27">
        <f t="shared" si="237"/>
        <v>859.57363416798717</v>
      </c>
      <c r="I586" s="14">
        <f t="shared" si="238"/>
        <v>5384</v>
      </c>
      <c r="J586" s="28">
        <f>VLOOKUP(C586,'Región 5'!$B$6:$N$1720,7,FALSE)</f>
        <v>5055.4706637783038</v>
      </c>
      <c r="K586" s="29">
        <v>0.19</v>
      </c>
      <c r="L586" s="28">
        <f t="shared" si="243"/>
        <v>961</v>
      </c>
      <c r="M586" s="30">
        <f t="shared" si="244"/>
        <v>6016</v>
      </c>
      <c r="N586" s="28">
        <f>VLOOKUP(C586,'Región 5'!$B$6:$N$1720,11,FALSE)</f>
        <v>4674.22132653056</v>
      </c>
      <c r="O586" s="29">
        <v>0.19</v>
      </c>
      <c r="P586" s="28">
        <f t="shared" si="245"/>
        <v>888</v>
      </c>
      <c r="Q586" s="30">
        <f t="shared" si="246"/>
        <v>5562</v>
      </c>
      <c r="R586" s="38">
        <f>VLOOKUP(C586,'Región 5'!$B$6:$N$1720,10,FALSE)</f>
        <v>6243.2190271148556</v>
      </c>
      <c r="S586" s="13">
        <v>0.19</v>
      </c>
      <c r="T586" s="28">
        <f t="shared" si="247"/>
        <v>1186</v>
      </c>
      <c r="U586" s="30">
        <f t="shared" si="248"/>
        <v>7429</v>
      </c>
      <c r="V586" s="12">
        <f>VLOOKUP(C586,'Región 5'!$B$6:$N$1720,9,FALSE)</f>
        <v>3841.7869003215847</v>
      </c>
      <c r="W586" s="13">
        <v>0.19</v>
      </c>
      <c r="X586" s="28">
        <f t="shared" si="249"/>
        <v>730</v>
      </c>
      <c r="Y586" s="30">
        <f t="shared" si="236"/>
        <v>4572</v>
      </c>
      <c r="Z586" s="38">
        <f>VLOOKUP(C586,'Región 5'!$B$6:$N$1720,5,FALSE)</f>
        <v>4458.78933801728</v>
      </c>
      <c r="AA586" s="13">
        <v>0.19</v>
      </c>
      <c r="AB586" s="28">
        <v>2679</v>
      </c>
      <c r="AC586" s="30">
        <f t="shared" si="250"/>
        <v>7138</v>
      </c>
      <c r="AD586" s="54">
        <f t="shared" si="232"/>
        <v>4799.5931690902444</v>
      </c>
      <c r="AE586" s="54">
        <f t="shared" si="233"/>
        <v>4746.3510687789731</v>
      </c>
      <c r="AF586" s="54">
        <f t="shared" si="234"/>
        <v>4599.1465426547202</v>
      </c>
      <c r="AG586" s="54">
        <f t="shared" si="239"/>
        <v>4696.562296884551</v>
      </c>
      <c r="AH586" s="55">
        <f t="shared" si="235"/>
        <v>809.28352960609141</v>
      </c>
      <c r="AI586" s="54">
        <f t="shared" si="240"/>
        <v>3841.7869003215847</v>
      </c>
      <c r="AJ586" s="60">
        <v>0.19</v>
      </c>
      <c r="AK586" s="55">
        <f t="shared" si="241"/>
        <v>730</v>
      </c>
      <c r="AL586" s="61">
        <f t="shared" si="242"/>
        <v>4571.7869003215847</v>
      </c>
      <c r="AM586" s="62" t="s">
        <v>4668</v>
      </c>
    </row>
    <row r="587" spans="2:39" s="6" customFormat="1" ht="57.6">
      <c r="B587" s="11" t="s">
        <v>642</v>
      </c>
      <c r="C587" s="11" t="s">
        <v>4285</v>
      </c>
      <c r="D587" s="18" t="s">
        <v>1193</v>
      </c>
      <c r="E587" s="19" t="s">
        <v>643</v>
      </c>
      <c r="F587" s="12">
        <f>VLOOKUP(C587,'Región 5'!$B$6:$N$1720,13,FALSE)</f>
        <v>71787.683425651921</v>
      </c>
      <c r="G587" s="13">
        <v>0.19</v>
      </c>
      <c r="H587" s="27">
        <f t="shared" si="237"/>
        <v>13639.659850873864</v>
      </c>
      <c r="I587" s="14">
        <f t="shared" si="238"/>
        <v>85427</v>
      </c>
      <c r="J587" s="28">
        <f>VLOOKUP(C587,'Región 5'!$B$6:$N$1720,7,FALSE)</f>
        <v>94429.715983239163</v>
      </c>
      <c r="K587" s="29">
        <v>0.19</v>
      </c>
      <c r="L587" s="28">
        <f t="shared" si="243"/>
        <v>17942</v>
      </c>
      <c r="M587" s="30">
        <f t="shared" si="244"/>
        <v>112372</v>
      </c>
      <c r="N587" s="28">
        <f>VLOOKUP(C587,'Región 5'!$B$6:$N$1720,11,FALSE)</f>
        <v>87405.327509291019</v>
      </c>
      <c r="O587" s="29">
        <v>0.19</v>
      </c>
      <c r="P587" s="28">
        <f t="shared" si="245"/>
        <v>16607</v>
      </c>
      <c r="Q587" s="30">
        <f t="shared" si="246"/>
        <v>104012</v>
      </c>
      <c r="R587" s="38">
        <f>VLOOKUP(C587,'Región 5'!$B$6:$N$1720,10,FALSE)</f>
        <v>85351.607834551847</v>
      </c>
      <c r="S587" s="13">
        <v>0.19</v>
      </c>
      <c r="T587" s="28">
        <f t="shared" si="247"/>
        <v>16217</v>
      </c>
      <c r="U587" s="30">
        <f t="shared" si="248"/>
        <v>101569</v>
      </c>
      <c r="V587" s="12">
        <f>VLOOKUP(C587,'Región 5'!$B$6:$N$1720,9,FALSE)</f>
        <v>77742.040797380832</v>
      </c>
      <c r="W587" s="13">
        <v>0.19</v>
      </c>
      <c r="X587" s="28">
        <f t="shared" si="249"/>
        <v>14771</v>
      </c>
      <c r="Y587" s="30">
        <f t="shared" si="236"/>
        <v>92513</v>
      </c>
      <c r="Z587" s="38">
        <f>VLOOKUP(C587,'Región 5'!$B$6:$N$1720,5,FALSE)</f>
        <v>61468.621740707327</v>
      </c>
      <c r="AA587" s="13">
        <v>0.19</v>
      </c>
      <c r="AB587" s="28">
        <v>125400</v>
      </c>
      <c r="AC587" s="30">
        <f t="shared" si="250"/>
        <v>186869</v>
      </c>
      <c r="AD587" s="54">
        <f t="shared" si="232"/>
        <v>79697.499548470354</v>
      </c>
      <c r="AE587" s="54">
        <f t="shared" si="233"/>
        <v>78922.882935812842</v>
      </c>
      <c r="AF587" s="54">
        <f t="shared" si="234"/>
        <v>81546.82431596634</v>
      </c>
      <c r="AG587" s="54">
        <f t="shared" si="239"/>
        <v>78116.293101615709</v>
      </c>
      <c r="AH587" s="55">
        <f t="shared" si="235"/>
        <v>11892.003612676741</v>
      </c>
      <c r="AI587" s="54">
        <f t="shared" si="240"/>
        <v>61468.621740707327</v>
      </c>
      <c r="AJ587" s="60">
        <v>0.19</v>
      </c>
      <c r="AK587" s="55">
        <f t="shared" si="241"/>
        <v>11679</v>
      </c>
      <c r="AL587" s="61">
        <f t="shared" si="242"/>
        <v>73147.621740707327</v>
      </c>
      <c r="AM587" s="62" t="s">
        <v>4668</v>
      </c>
    </row>
    <row r="588" spans="2:39" s="6" customFormat="1" ht="57.6">
      <c r="B588" s="11" t="s">
        <v>644</v>
      </c>
      <c r="C588" s="11" t="s">
        <v>4287</v>
      </c>
      <c r="D588" s="18" t="s">
        <v>1193</v>
      </c>
      <c r="E588" s="19" t="s">
        <v>645</v>
      </c>
      <c r="F588" s="12">
        <f>VLOOKUP(C588,'Región 5'!$B$6:$N$1720,13,FALSE)</f>
        <v>202856.50523713147</v>
      </c>
      <c r="G588" s="13">
        <v>0.19</v>
      </c>
      <c r="H588" s="27">
        <f t="shared" si="237"/>
        <v>38542.73599505498</v>
      </c>
      <c r="I588" s="14">
        <f t="shared" si="238"/>
        <v>241399</v>
      </c>
      <c r="J588" s="28">
        <f>VLOOKUP(C588,'Región 5'!$B$6:$N$1720,7,FALSE)</f>
        <v>200927.54026846771</v>
      </c>
      <c r="K588" s="29">
        <v>0.19</v>
      </c>
      <c r="L588" s="28">
        <f t="shared" si="243"/>
        <v>38176</v>
      </c>
      <c r="M588" s="30">
        <f t="shared" si="244"/>
        <v>239104</v>
      </c>
      <c r="N588" s="28">
        <f>VLOOKUP(C588,'Región 5'!$B$6:$N$1720,11,FALSE)</f>
        <v>144233.67478226381</v>
      </c>
      <c r="O588" s="29">
        <v>0.19</v>
      </c>
      <c r="P588" s="28">
        <f t="shared" si="245"/>
        <v>27404</v>
      </c>
      <c r="Q588" s="30">
        <f t="shared" si="246"/>
        <v>171638</v>
      </c>
      <c r="R588" s="38">
        <f>VLOOKUP(C588,'Región 5'!$B$6:$N$1720,10,FALSE)</f>
        <v>261511.91161995917</v>
      </c>
      <c r="S588" s="13">
        <v>0.19</v>
      </c>
      <c r="T588" s="28">
        <f t="shared" si="247"/>
        <v>49687</v>
      </c>
      <c r="U588" s="30">
        <f t="shared" si="248"/>
        <v>311199</v>
      </c>
      <c r="V588" s="12">
        <f>VLOOKUP(C588,'Región 5'!$B$6:$N$1720,9,FALSE)</f>
        <v>152695.08340368775</v>
      </c>
      <c r="W588" s="13">
        <v>0.19</v>
      </c>
      <c r="X588" s="28">
        <f t="shared" si="249"/>
        <v>29012</v>
      </c>
      <c r="Y588" s="30">
        <f t="shared" si="236"/>
        <v>181707</v>
      </c>
      <c r="Z588" s="38">
        <f>VLOOKUP(C588,'Región 5'!$B$6:$N$1720,5,FALSE)</f>
        <v>130618.37310822451</v>
      </c>
      <c r="AA588" s="13">
        <v>0.19</v>
      </c>
      <c r="AB588" s="28">
        <v>32205</v>
      </c>
      <c r="AC588" s="30">
        <f t="shared" si="250"/>
        <v>162823</v>
      </c>
      <c r="AD588" s="54">
        <f t="shared" si="232"/>
        <v>182140.51473662243</v>
      </c>
      <c r="AE588" s="54">
        <f t="shared" si="233"/>
        <v>176916.89655321994</v>
      </c>
      <c r="AF588" s="54">
        <f t="shared" si="234"/>
        <v>176811.31183607772</v>
      </c>
      <c r="AG588" s="54">
        <f t="shared" si="239"/>
        <v>172075.01850815714</v>
      </c>
      <c r="AH588" s="55">
        <f t="shared" si="235"/>
        <v>49072.224839817754</v>
      </c>
      <c r="AI588" s="54">
        <f t="shared" si="240"/>
        <v>130618.37310822451</v>
      </c>
      <c r="AJ588" s="60">
        <v>0.19</v>
      </c>
      <c r="AK588" s="55">
        <f t="shared" si="241"/>
        <v>24817</v>
      </c>
      <c r="AL588" s="61">
        <f t="shared" si="242"/>
        <v>155435.37310822451</v>
      </c>
      <c r="AM588" s="62" t="s">
        <v>4668</v>
      </c>
    </row>
    <row r="589" spans="2:39" s="6" customFormat="1" ht="57.6">
      <c r="B589" s="11" t="s">
        <v>646</v>
      </c>
      <c r="C589" s="11" t="s">
        <v>4289</v>
      </c>
      <c r="D589" s="18" t="s">
        <v>1193</v>
      </c>
      <c r="E589" s="19" t="s">
        <v>647</v>
      </c>
      <c r="F589" s="12">
        <f>VLOOKUP(C589,'Región 5'!$B$6:$N$1720,13,FALSE)</f>
        <v>5242.1783871564794</v>
      </c>
      <c r="G589" s="13">
        <v>0.19</v>
      </c>
      <c r="H589" s="27">
        <f t="shared" si="237"/>
        <v>996.01389355973106</v>
      </c>
      <c r="I589" s="14">
        <f t="shared" si="238"/>
        <v>6238</v>
      </c>
      <c r="J589" s="28">
        <f>VLOOKUP(C589,'Región 5'!$B$6:$N$1720,7,FALSE)</f>
        <v>5717.434410300928</v>
      </c>
      <c r="K589" s="29">
        <v>0.19</v>
      </c>
      <c r="L589" s="28">
        <f t="shared" si="243"/>
        <v>1086</v>
      </c>
      <c r="M589" s="30">
        <f t="shared" si="244"/>
        <v>6803</v>
      </c>
      <c r="N589" s="28">
        <f>VLOOKUP(C589,'Región 5'!$B$6:$N$1720,11,FALSE)</f>
        <v>3774.6295684357124</v>
      </c>
      <c r="O589" s="29">
        <v>0.19</v>
      </c>
      <c r="P589" s="28">
        <f t="shared" si="245"/>
        <v>717</v>
      </c>
      <c r="Q589" s="30">
        <f t="shared" si="246"/>
        <v>4492</v>
      </c>
      <c r="R589" s="38">
        <f>VLOOKUP(C589,'Región 5'!$B$6:$N$1720,10,FALSE)</f>
        <v>5131.883737279757</v>
      </c>
      <c r="S589" s="13">
        <v>0.19</v>
      </c>
      <c r="T589" s="28">
        <f t="shared" si="247"/>
        <v>975</v>
      </c>
      <c r="U589" s="30">
        <f t="shared" si="248"/>
        <v>6107</v>
      </c>
      <c r="V589" s="12">
        <f>VLOOKUP(C589,'Región 5'!$B$6:$N$1720,9,FALSE)</f>
        <v>4345.2083710794177</v>
      </c>
      <c r="W589" s="13">
        <v>0.19</v>
      </c>
      <c r="X589" s="28">
        <f t="shared" si="249"/>
        <v>826</v>
      </c>
      <c r="Y589" s="30">
        <f t="shared" si="236"/>
        <v>5171</v>
      </c>
      <c r="Z589" s="38">
        <f>VLOOKUP(C589,'Región 5'!$B$6:$N$1720,5,FALSE)</f>
        <v>3382.9350438661122</v>
      </c>
      <c r="AA589" s="13">
        <v>0.19</v>
      </c>
      <c r="AB589" s="28">
        <v>3961.5</v>
      </c>
      <c r="AC589" s="30">
        <f t="shared" si="250"/>
        <v>7344</v>
      </c>
      <c r="AD589" s="54">
        <f t="shared" si="232"/>
        <v>4599.044919686402</v>
      </c>
      <c r="AE589" s="54">
        <f t="shared" si="233"/>
        <v>4520.58597463965</v>
      </c>
      <c r="AF589" s="54">
        <f t="shared" si="234"/>
        <v>4738.5460541795874</v>
      </c>
      <c r="AG589" s="54">
        <f t="shared" si="239"/>
        <v>4440.5277112645826</v>
      </c>
      <c r="AH589" s="55">
        <f t="shared" si="235"/>
        <v>913.3837977636241</v>
      </c>
      <c r="AI589" s="54">
        <f t="shared" si="240"/>
        <v>3382.9350438661122</v>
      </c>
      <c r="AJ589" s="60">
        <v>0.19</v>
      </c>
      <c r="AK589" s="55">
        <f t="shared" si="241"/>
        <v>643</v>
      </c>
      <c r="AL589" s="61">
        <f t="shared" si="242"/>
        <v>4025.9350438661122</v>
      </c>
      <c r="AM589" s="62" t="s">
        <v>4668</v>
      </c>
    </row>
    <row r="590" spans="2:39" s="6" customFormat="1" ht="57.6">
      <c r="B590" s="11" t="s">
        <v>648</v>
      </c>
      <c r="C590" s="11" t="s">
        <v>4315</v>
      </c>
      <c r="D590" s="18" t="s">
        <v>1193</v>
      </c>
      <c r="E590" s="19" t="s">
        <v>649</v>
      </c>
      <c r="F590" s="12">
        <f>VLOOKUP(C590,'Región 5'!$B$6:$N$1720,13,FALSE)</f>
        <v>1334006.5765514728</v>
      </c>
      <c r="G590" s="13">
        <v>0.19</v>
      </c>
      <c r="H590" s="27">
        <f t="shared" si="237"/>
        <v>253461.24954477983</v>
      </c>
      <c r="I590" s="14">
        <f t="shared" si="238"/>
        <v>1587468</v>
      </c>
      <c r="J590" s="28">
        <f>VLOOKUP(C590,'Región 5'!$B$6:$N$1720,7,FALSE)</f>
        <v>220221.10690035098</v>
      </c>
      <c r="K590" s="29">
        <v>0.19</v>
      </c>
      <c r="L590" s="28">
        <f t="shared" si="243"/>
        <v>41842</v>
      </c>
      <c r="M590" s="30">
        <f t="shared" si="244"/>
        <v>262063</v>
      </c>
      <c r="N590" s="28">
        <f>VLOOKUP(C590,'Región 5'!$B$6:$N$1720,11,FALSE)</f>
        <v>203818.24585979135</v>
      </c>
      <c r="O590" s="29">
        <v>0.19</v>
      </c>
      <c r="P590" s="28">
        <f t="shared" si="245"/>
        <v>38725</v>
      </c>
      <c r="Q590" s="30">
        <f t="shared" si="246"/>
        <v>242543</v>
      </c>
      <c r="R590" s="38">
        <f>VLOOKUP(C590,'Región 5'!$B$6:$N$1720,10,FALSE)</f>
        <v>291714.49717320967</v>
      </c>
      <c r="S590" s="13">
        <v>0.19</v>
      </c>
      <c r="T590" s="28">
        <f t="shared" si="247"/>
        <v>55426</v>
      </c>
      <c r="U590" s="30">
        <f t="shared" si="248"/>
        <v>347140</v>
      </c>
      <c r="V590" s="12">
        <f>VLOOKUP(C590,'Región 5'!$B$6:$N$1720,9,FALSE)</f>
        <v>181303.62108585928</v>
      </c>
      <c r="W590" s="13">
        <v>0.19</v>
      </c>
      <c r="X590" s="28">
        <f t="shared" si="249"/>
        <v>34448</v>
      </c>
      <c r="Y590" s="30">
        <f t="shared" si="236"/>
        <v>215752</v>
      </c>
      <c r="Z590" s="38">
        <f>VLOOKUP(C590,'Región 5'!$B$6:$N$1720,5,FALSE)</f>
        <v>153669.59587914546</v>
      </c>
      <c r="AA590" s="13">
        <v>0.19</v>
      </c>
      <c r="AB590" s="28">
        <v>111150</v>
      </c>
      <c r="AC590" s="30">
        <f t="shared" si="250"/>
        <v>264820</v>
      </c>
      <c r="AD590" s="54">
        <f t="shared" si="232"/>
        <v>397455.60724163824</v>
      </c>
      <c r="AE590" s="54">
        <f t="shared" si="233"/>
        <v>280458.58283695969</v>
      </c>
      <c r="AF590" s="54">
        <f t="shared" si="234"/>
        <v>212019.67638007115</v>
      </c>
      <c r="AG590" s="54">
        <f t="shared" si="239"/>
        <v>233936.99464376891</v>
      </c>
      <c r="AH590" s="55">
        <f t="shared" si="235"/>
        <v>461165.84799027897</v>
      </c>
      <c r="AI590" s="54">
        <f t="shared" si="240"/>
        <v>153669.59587914546</v>
      </c>
      <c r="AJ590" s="60">
        <v>0.19</v>
      </c>
      <c r="AK590" s="55">
        <f t="shared" si="241"/>
        <v>29197</v>
      </c>
      <c r="AL590" s="61">
        <f t="shared" si="242"/>
        <v>182866.59587914546</v>
      </c>
      <c r="AM590" s="62" t="s">
        <v>4668</v>
      </c>
    </row>
    <row r="591" spans="2:39" s="6" customFormat="1" ht="57.6">
      <c r="B591" s="11" t="s">
        <v>650</v>
      </c>
      <c r="C591" s="11" t="s">
        <v>4317</v>
      </c>
      <c r="D591" s="18" t="s">
        <v>1193</v>
      </c>
      <c r="E591" s="19" t="s">
        <v>651</v>
      </c>
      <c r="F591" s="12">
        <f>VLOOKUP(C591,'Región 5'!$B$6:$N$1720,13,FALSE)</f>
        <v>75975.68128235008</v>
      </c>
      <c r="G591" s="13">
        <v>0.19</v>
      </c>
      <c r="H591" s="27">
        <f t="shared" si="237"/>
        <v>14435.379443646516</v>
      </c>
      <c r="I591" s="14">
        <f t="shared" si="238"/>
        <v>90411</v>
      </c>
      <c r="J591" s="28">
        <f>VLOOKUP(C591,'Región 5'!$B$6:$N$1720,7,FALSE)</f>
        <v>17779.014470214144</v>
      </c>
      <c r="K591" s="29">
        <v>0.19</v>
      </c>
      <c r="L591" s="28">
        <f t="shared" si="243"/>
        <v>3378</v>
      </c>
      <c r="M591" s="30">
        <f t="shared" si="244"/>
        <v>21157</v>
      </c>
      <c r="N591" s="28">
        <f>VLOOKUP(C591,'Región 5'!$B$6:$N$1720,11,FALSE)</f>
        <v>16451.1700319232</v>
      </c>
      <c r="O591" s="29">
        <v>0.19</v>
      </c>
      <c r="P591" s="28">
        <f t="shared" si="245"/>
        <v>3126</v>
      </c>
      <c r="Q591" s="30">
        <f t="shared" si="246"/>
        <v>19577</v>
      </c>
      <c r="R591" s="38">
        <f>VLOOKUP(C591,'Región 5'!$B$6:$N$1720,10,FALSE)</f>
        <v>19025.778141919185</v>
      </c>
      <c r="S591" s="13">
        <v>0.19</v>
      </c>
      <c r="T591" s="28">
        <f t="shared" si="247"/>
        <v>3615</v>
      </c>
      <c r="U591" s="30">
        <f t="shared" si="248"/>
        <v>22641</v>
      </c>
      <c r="V591" s="12">
        <f>VLOOKUP(C591,'Región 5'!$B$6:$N$1720,9,FALSE)</f>
        <v>13511.479123356878</v>
      </c>
      <c r="W591" s="13">
        <v>0.19</v>
      </c>
      <c r="X591" s="56">
        <f t="shared" si="249"/>
        <v>2567</v>
      </c>
      <c r="Y591" s="30">
        <f t="shared" si="236"/>
        <v>16078</v>
      </c>
      <c r="Z591" s="38">
        <f>VLOOKUP(C591,'Región 5'!$B$6:$N$1720,5,FALSE)</f>
        <v>11527.569858083329</v>
      </c>
      <c r="AA591" s="13">
        <v>0.19</v>
      </c>
      <c r="AB591" s="28">
        <v>12825</v>
      </c>
      <c r="AC591" s="30">
        <f t="shared" si="250"/>
        <v>24353</v>
      </c>
      <c r="AD591" s="54">
        <f t="shared" si="232"/>
        <v>25711.782151307805</v>
      </c>
      <c r="AE591" s="54">
        <f t="shared" si="233"/>
        <v>20095.262971345626</v>
      </c>
      <c r="AF591" s="54">
        <f t="shared" si="234"/>
        <v>17115.092251068672</v>
      </c>
      <c r="AG591" s="54">
        <f t="shared" si="239"/>
        <v>17466.531614336847</v>
      </c>
      <c r="AH591" s="55">
        <f t="shared" si="235"/>
        <v>24778.576301838406</v>
      </c>
      <c r="AI591" s="54">
        <f t="shared" si="240"/>
        <v>11527.569858083329</v>
      </c>
      <c r="AJ591" s="60">
        <v>0.19</v>
      </c>
      <c r="AK591" s="55">
        <f t="shared" si="241"/>
        <v>2190</v>
      </c>
      <c r="AL591" s="61">
        <f t="shared" si="242"/>
        <v>13717.569858083329</v>
      </c>
      <c r="AM591" s="62" t="s">
        <v>4668</v>
      </c>
    </row>
    <row r="592" spans="2:39" s="6" customFormat="1" ht="57.6">
      <c r="B592" s="11" t="s">
        <v>652</v>
      </c>
      <c r="C592" s="11" t="s">
        <v>4319</v>
      </c>
      <c r="D592" s="18" t="s">
        <v>1193</v>
      </c>
      <c r="E592" s="19" t="s">
        <v>653</v>
      </c>
      <c r="F592" s="12">
        <f>VLOOKUP(C592,'Región 5'!$B$6:$N$1720,13,FALSE)</f>
        <v>114753.4392147405</v>
      </c>
      <c r="G592" s="13">
        <v>0.19</v>
      </c>
      <c r="H592" s="27">
        <f t="shared" si="237"/>
        <v>21803.153450800695</v>
      </c>
      <c r="I592" s="14">
        <f t="shared" si="238"/>
        <v>136557</v>
      </c>
      <c r="J592" s="28">
        <f>VLOOKUP(C592,'Región 5'!$B$6:$N$1720,7,FALSE)</f>
        <v>26555.583117403647</v>
      </c>
      <c r="K592" s="29">
        <v>0.19</v>
      </c>
      <c r="L592" s="28">
        <f t="shared" si="243"/>
        <v>5046</v>
      </c>
      <c r="M592" s="30">
        <f t="shared" si="244"/>
        <v>31602</v>
      </c>
      <c r="N592" s="28">
        <f>VLOOKUP(C592,'Región 5'!$B$6:$N$1720,11,FALSE)</f>
        <v>24577.52576832717</v>
      </c>
      <c r="O592" s="29">
        <v>0.19</v>
      </c>
      <c r="P592" s="28">
        <f t="shared" si="245"/>
        <v>4670</v>
      </c>
      <c r="Q592" s="30">
        <f t="shared" si="246"/>
        <v>29248</v>
      </c>
      <c r="R592" s="38">
        <f>VLOOKUP(C592,'Región 5'!$B$6:$N$1720,10,FALSE)</f>
        <v>28621.510604825246</v>
      </c>
      <c r="S592" s="13">
        <v>0.19</v>
      </c>
      <c r="T592" s="28">
        <f t="shared" si="247"/>
        <v>5438</v>
      </c>
      <c r="U592" s="30">
        <f t="shared" si="248"/>
        <v>34060</v>
      </c>
      <c r="V592" s="12">
        <f>VLOOKUP(C592,'Región 5'!$B$6:$N$1720,9,FALSE)</f>
        <v>20181.182982713603</v>
      </c>
      <c r="W592" s="13">
        <v>0.19</v>
      </c>
      <c r="X592" s="28">
        <f t="shared" si="249"/>
        <v>3834</v>
      </c>
      <c r="Y592" s="30">
        <f t="shared" ref="Y592:Y605" si="251">ROUND(V592+X592,)</f>
        <v>24015</v>
      </c>
      <c r="Z592" s="38">
        <f>VLOOKUP(C592,'Región 5'!$B$6:$N$1720,5,FALSE)</f>
        <v>17213.668706418688</v>
      </c>
      <c r="AA592" s="13">
        <v>0.19</v>
      </c>
      <c r="AB592" s="28">
        <v>19095</v>
      </c>
      <c r="AC592" s="30">
        <f t="shared" si="250"/>
        <v>36309</v>
      </c>
      <c r="AD592" s="54">
        <f t="shared" si="232"/>
        <v>38650.485065738139</v>
      </c>
      <c r="AE592" s="54">
        <f t="shared" si="233"/>
        <v>30106.623681393561</v>
      </c>
      <c r="AF592" s="54">
        <f t="shared" si="234"/>
        <v>25566.55444286541</v>
      </c>
      <c r="AG592" s="54">
        <f t="shared" si="239"/>
        <v>26127.623248129439</v>
      </c>
      <c r="AH592" s="55">
        <f t="shared" si="235"/>
        <v>37515.935308949483</v>
      </c>
      <c r="AI592" s="54">
        <f t="shared" si="240"/>
        <v>17213.668706418688</v>
      </c>
      <c r="AJ592" s="60">
        <v>0.19</v>
      </c>
      <c r="AK592" s="55">
        <f t="shared" si="241"/>
        <v>3271</v>
      </c>
      <c r="AL592" s="61">
        <f t="shared" si="242"/>
        <v>20484.668706418688</v>
      </c>
      <c r="AM592" s="62" t="s">
        <v>4668</v>
      </c>
    </row>
    <row r="593" spans="2:39" s="6" customFormat="1" ht="57.6">
      <c r="B593" s="11" t="s">
        <v>654</v>
      </c>
      <c r="C593" s="11" t="s">
        <v>4321</v>
      </c>
      <c r="D593" s="18" t="s">
        <v>1193</v>
      </c>
      <c r="E593" s="19" t="s">
        <v>655</v>
      </c>
      <c r="F593" s="12">
        <f>VLOOKUP(C593,'Región 5'!$B$6:$N$1720,13,FALSE)</f>
        <v>157839.83691739649</v>
      </c>
      <c r="G593" s="13">
        <v>0.19</v>
      </c>
      <c r="H593" s="27">
        <f t="shared" si="237"/>
        <v>29989.569014305333</v>
      </c>
      <c r="I593" s="14">
        <f t="shared" si="238"/>
        <v>187829</v>
      </c>
      <c r="J593" s="28">
        <f>VLOOKUP(C593,'Región 5'!$B$6:$N$1720,7,FALSE)</f>
        <v>37348.072917711361</v>
      </c>
      <c r="K593" s="29">
        <v>0.19</v>
      </c>
      <c r="L593" s="28">
        <f t="shared" si="243"/>
        <v>7096</v>
      </c>
      <c r="M593" s="30">
        <f t="shared" si="244"/>
        <v>44444</v>
      </c>
      <c r="N593" s="28">
        <f>VLOOKUP(C593,'Región 5'!$B$6:$N$1720,11,FALSE)</f>
        <v>34251.074876781058</v>
      </c>
      <c r="O593" s="29">
        <v>0.19</v>
      </c>
      <c r="P593" s="28">
        <f t="shared" si="245"/>
        <v>6508</v>
      </c>
      <c r="Q593" s="30">
        <f t="shared" si="246"/>
        <v>40759</v>
      </c>
      <c r="R593" s="38">
        <f>VLOOKUP(C593,'Región 5'!$B$6:$N$1720,10,FALSE)</f>
        <v>43184.321333798405</v>
      </c>
      <c r="S593" s="13">
        <v>0.19</v>
      </c>
      <c r="T593" s="28">
        <f t="shared" si="247"/>
        <v>8205</v>
      </c>
      <c r="U593" s="30">
        <f t="shared" si="248"/>
        <v>51389</v>
      </c>
      <c r="V593" s="12">
        <f>VLOOKUP(C593,'Región 5'!$B$6:$N$1720,9,FALSE)</f>
        <v>28124.575595394279</v>
      </c>
      <c r="W593" s="13">
        <v>0.19</v>
      </c>
      <c r="X593" s="28">
        <f t="shared" si="249"/>
        <v>5344</v>
      </c>
      <c r="Y593" s="30">
        <f t="shared" si="251"/>
        <v>33469</v>
      </c>
      <c r="Z593" s="38">
        <f>VLOOKUP(C593,'Región 5'!$B$6:$N$1720,5,FALSE)</f>
        <v>24127.077065072132</v>
      </c>
      <c r="AA593" s="13">
        <v>0.19</v>
      </c>
      <c r="AB593" s="28">
        <v>26790</v>
      </c>
      <c r="AC593" s="30">
        <f t="shared" si="250"/>
        <v>50917</v>
      </c>
      <c r="AD593" s="54">
        <f t="shared" si="232"/>
        <v>54145.826451025619</v>
      </c>
      <c r="AE593" s="54">
        <f t="shared" si="233"/>
        <v>42528.425303641379</v>
      </c>
      <c r="AF593" s="54">
        <f t="shared" si="234"/>
        <v>35799.573897246213</v>
      </c>
      <c r="AG593" s="54">
        <f t="shared" si="239"/>
        <v>36930.645622639371</v>
      </c>
      <c r="AH593" s="55">
        <f t="shared" si="235"/>
        <v>51242.167939676568</v>
      </c>
      <c r="AI593" s="54">
        <f t="shared" si="240"/>
        <v>24127.077065072132</v>
      </c>
      <c r="AJ593" s="60">
        <v>0.19</v>
      </c>
      <c r="AK593" s="55">
        <f t="shared" si="241"/>
        <v>4584</v>
      </c>
      <c r="AL593" s="61">
        <f t="shared" si="242"/>
        <v>28711.077065072132</v>
      </c>
      <c r="AM593" s="62" t="s">
        <v>4668</v>
      </c>
    </row>
    <row r="594" spans="2:39" s="6" customFormat="1" ht="57.6">
      <c r="B594" s="11" t="s">
        <v>656</v>
      </c>
      <c r="C594" s="11" t="s">
        <v>4323</v>
      </c>
      <c r="D594" s="18" t="s">
        <v>1193</v>
      </c>
      <c r="E594" s="19" t="s">
        <v>657</v>
      </c>
      <c r="F594" s="12">
        <f>VLOOKUP(C594,'Región 5'!$B$6:$N$1720,13,FALSE)</f>
        <v>334494.06749828608</v>
      </c>
      <c r="G594" s="13">
        <v>0.19</v>
      </c>
      <c r="H594" s="27">
        <f t="shared" si="237"/>
        <v>63553.872824674356</v>
      </c>
      <c r="I594" s="14">
        <f t="shared" si="238"/>
        <v>398048</v>
      </c>
      <c r="J594" s="28">
        <f>VLOOKUP(C594,'Región 5'!$B$6:$N$1720,7,FALSE)</f>
        <v>78371.546124300789</v>
      </c>
      <c r="K594" s="29">
        <v>0.19</v>
      </c>
      <c r="L594" s="28">
        <f t="shared" si="243"/>
        <v>14891</v>
      </c>
      <c r="M594" s="30">
        <f t="shared" si="244"/>
        <v>93263</v>
      </c>
      <c r="N594" s="28">
        <f>VLOOKUP(C594,'Región 5'!$B$6:$N$1720,11,FALSE)</f>
        <v>72532.6864113833</v>
      </c>
      <c r="O594" s="29">
        <v>0.19</v>
      </c>
      <c r="P594" s="28">
        <f t="shared" si="245"/>
        <v>13781</v>
      </c>
      <c r="Q594" s="30">
        <f t="shared" si="246"/>
        <v>86314</v>
      </c>
      <c r="R594" s="38">
        <f>VLOOKUP(C594,'Región 5'!$B$6:$N$1720,10,FALSE)</f>
        <v>89012.580708441586</v>
      </c>
      <c r="S594" s="13">
        <v>0.19</v>
      </c>
      <c r="T594" s="28">
        <f t="shared" si="247"/>
        <v>16912</v>
      </c>
      <c r="U594" s="30">
        <f t="shared" si="248"/>
        <v>105925</v>
      </c>
      <c r="V594" s="12">
        <f>VLOOKUP(C594,'Región 5'!$B$6:$N$1720,9,FALSE)</f>
        <v>64521.521506413163</v>
      </c>
      <c r="W594" s="13">
        <v>0.19</v>
      </c>
      <c r="X594" s="28">
        <f t="shared" si="249"/>
        <v>12259</v>
      </c>
      <c r="Y594" s="30">
        <f t="shared" si="251"/>
        <v>76781</v>
      </c>
      <c r="Z594" s="38">
        <f>VLOOKUP(C594,'Región 5'!$B$6:$N$1720,5,FALSE)</f>
        <v>51486.939606258682</v>
      </c>
      <c r="AA594" s="13">
        <v>0.19</v>
      </c>
      <c r="AB594" s="28">
        <v>56430</v>
      </c>
      <c r="AC594" s="30">
        <f t="shared" si="250"/>
        <v>107917</v>
      </c>
      <c r="AD594" s="54">
        <f t="shared" si="232"/>
        <v>115069.8903091806</v>
      </c>
      <c r="AE594" s="54">
        <f t="shared" si="233"/>
        <v>90849.44488082359</v>
      </c>
      <c r="AF594" s="54">
        <f t="shared" si="234"/>
        <v>75452.116267842037</v>
      </c>
      <c r="AG594" s="54">
        <f t="shared" si="239"/>
        <v>79268.946796602104</v>
      </c>
      <c r="AH594" s="55">
        <f t="shared" si="235"/>
        <v>108240.53243476787</v>
      </c>
      <c r="AI594" s="54">
        <f t="shared" si="240"/>
        <v>51486.939606258682</v>
      </c>
      <c r="AJ594" s="60">
        <v>0.19</v>
      </c>
      <c r="AK594" s="55">
        <f t="shared" si="241"/>
        <v>9783</v>
      </c>
      <c r="AL594" s="61">
        <f t="shared" si="242"/>
        <v>61269.939606258682</v>
      </c>
      <c r="AM594" s="62" t="s">
        <v>4668</v>
      </c>
    </row>
    <row r="595" spans="2:39" s="6" customFormat="1" ht="57.6">
      <c r="B595" s="11" t="s">
        <v>658</v>
      </c>
      <c r="C595" s="11" t="s">
        <v>4325</v>
      </c>
      <c r="D595" s="18" t="s">
        <v>1193</v>
      </c>
      <c r="E595" s="19" t="s">
        <v>659</v>
      </c>
      <c r="F595" s="12">
        <f>VLOOKUP(C595,'Región 5'!$B$6:$N$1720,13,FALSE)</f>
        <v>854055.70283553377</v>
      </c>
      <c r="G595" s="13">
        <v>0.19</v>
      </c>
      <c r="H595" s="27">
        <f t="shared" si="237"/>
        <v>162270.58353875141</v>
      </c>
      <c r="I595" s="14">
        <f t="shared" si="238"/>
        <v>1016326</v>
      </c>
      <c r="J595" s="28">
        <f>VLOOKUP(C595,'Región 5'!$B$6:$N$1720,7,FALSE)</f>
        <v>140989.13847041229</v>
      </c>
      <c r="K595" s="29">
        <v>0.19</v>
      </c>
      <c r="L595" s="28">
        <f t="shared" si="243"/>
        <v>26788</v>
      </c>
      <c r="M595" s="30">
        <f t="shared" si="244"/>
        <v>167777</v>
      </c>
      <c r="N595" s="28">
        <f>VLOOKUP(C595,'Región 5'!$B$6:$N$1720,11,FALSE)</f>
        <v>78291.901570971648</v>
      </c>
      <c r="O595" s="29">
        <v>0.19</v>
      </c>
      <c r="P595" s="28">
        <f t="shared" si="245"/>
        <v>14875</v>
      </c>
      <c r="Q595" s="30">
        <f t="shared" si="246"/>
        <v>93167</v>
      </c>
      <c r="R595" s="38">
        <f>VLOOKUP(C595,'Región 5'!$B$6:$N$1720,10,FALSE)</f>
        <v>151709.16478367464</v>
      </c>
      <c r="S595" s="13">
        <v>0.19</v>
      </c>
      <c r="T595" s="28">
        <f t="shared" si="247"/>
        <v>28825</v>
      </c>
      <c r="U595" s="30">
        <f t="shared" si="248"/>
        <v>180534</v>
      </c>
      <c r="V595" s="12">
        <f>VLOOKUP(C595,'Región 5'!$B$6:$N$1720,9,FALSE)</f>
        <v>116073.93415810209</v>
      </c>
      <c r="W595" s="13">
        <v>0.19</v>
      </c>
      <c r="X595" s="28">
        <f t="shared" si="249"/>
        <v>22054</v>
      </c>
      <c r="Y595" s="30">
        <f t="shared" si="251"/>
        <v>138128</v>
      </c>
      <c r="Z595" s="38">
        <f>VLOOKUP(C595,'Región 5'!$B$6:$N$1720,5,FALSE)</f>
        <v>92203.585435268615</v>
      </c>
      <c r="AA595" s="13">
        <v>0.19</v>
      </c>
      <c r="AB595" s="28">
        <v>139650</v>
      </c>
      <c r="AC595" s="30">
        <f t="shared" si="250"/>
        <v>231854</v>
      </c>
      <c r="AD595" s="54">
        <f t="shared" si="232"/>
        <v>238887.2378756605</v>
      </c>
      <c r="AE595" s="54">
        <f t="shared" si="233"/>
        <v>157572.52864162577</v>
      </c>
      <c r="AF595" s="54">
        <f t="shared" si="234"/>
        <v>128531.53631425719</v>
      </c>
      <c r="AG595" s="54">
        <f t="shared" si="239"/>
        <v>127419.19851239196</v>
      </c>
      <c r="AH595" s="55">
        <f t="shared" si="235"/>
        <v>302657.01977068681</v>
      </c>
      <c r="AI595" s="54">
        <f t="shared" si="240"/>
        <v>78291.901570971648</v>
      </c>
      <c r="AJ595" s="60">
        <v>0.19</v>
      </c>
      <c r="AK595" s="55">
        <f t="shared" si="241"/>
        <v>14875</v>
      </c>
      <c r="AL595" s="61">
        <f t="shared" si="242"/>
        <v>93166.901570971648</v>
      </c>
      <c r="AM595" s="62" t="s">
        <v>4668</v>
      </c>
    </row>
    <row r="596" spans="2:39" s="6" customFormat="1" ht="57.6">
      <c r="B596" s="11" t="s">
        <v>660</v>
      </c>
      <c r="C596" s="11" t="s">
        <v>4423</v>
      </c>
      <c r="D596" s="18" t="s">
        <v>1193</v>
      </c>
      <c r="E596" s="19" t="s">
        <v>661</v>
      </c>
      <c r="F596" s="12">
        <f>VLOOKUP(C596,'Región 5'!$B$6:$N$1720,13,FALSE)</f>
        <v>47251.416147246076</v>
      </c>
      <c r="G596" s="13">
        <v>0.19</v>
      </c>
      <c r="H596" s="27">
        <f t="shared" si="237"/>
        <v>8977.7690679767547</v>
      </c>
      <c r="I596" s="14">
        <f t="shared" si="238"/>
        <v>56229</v>
      </c>
      <c r="J596" s="28">
        <f>VLOOKUP(C596,'Región 5'!$B$6:$N$1720,7,FALSE)</f>
        <v>128558.05990898842</v>
      </c>
      <c r="K596" s="29">
        <v>0.19</v>
      </c>
      <c r="L596" s="28">
        <f t="shared" si="243"/>
        <v>24426</v>
      </c>
      <c r="M596" s="30">
        <f t="shared" si="244"/>
        <v>152984</v>
      </c>
      <c r="N596" s="28">
        <f>VLOOKUP(C596,'Región 5'!$B$6:$N$1720,11,FALSE)</f>
        <v>69819.549004531189</v>
      </c>
      <c r="O596" s="29">
        <v>0.19</v>
      </c>
      <c r="P596" s="28">
        <f t="shared" si="245"/>
        <v>13266</v>
      </c>
      <c r="Q596" s="30">
        <f t="shared" si="246"/>
        <v>83086</v>
      </c>
      <c r="R596" s="38">
        <f>VLOOKUP(C596,'Región 5'!$B$6:$N$1720,10,FALSE)</f>
        <v>156415.37449637841</v>
      </c>
      <c r="S596" s="13">
        <v>0.19</v>
      </c>
      <c r="T596" s="28">
        <f t="shared" si="247"/>
        <v>29719</v>
      </c>
      <c r="U596" s="30">
        <f t="shared" si="248"/>
        <v>186134</v>
      </c>
      <c r="V596" s="12">
        <f>VLOOKUP(C596,'Región 5'!$B$6:$N$1720,9,FALSE)</f>
        <v>92400.362319225052</v>
      </c>
      <c r="W596" s="13">
        <v>0.19</v>
      </c>
      <c r="X596" s="28">
        <f t="shared" si="249"/>
        <v>17556</v>
      </c>
      <c r="Y596" s="30">
        <f t="shared" si="251"/>
        <v>109956</v>
      </c>
      <c r="Z596" s="38">
        <f>VLOOKUP(C596,'Región 5'!$B$6:$N$1720,5,FALSE)</f>
        <v>101422.76889522176</v>
      </c>
      <c r="AA596" s="13">
        <v>0.19</v>
      </c>
      <c r="AB596" s="28">
        <v>10260</v>
      </c>
      <c r="AC596" s="30">
        <f t="shared" si="250"/>
        <v>111683</v>
      </c>
      <c r="AD596" s="54">
        <f t="shared" si="232"/>
        <v>99311.255128598466</v>
      </c>
      <c r="AE596" s="54">
        <f t="shared" si="233"/>
        <v>92383.970951504278</v>
      </c>
      <c r="AF596" s="54">
        <f t="shared" si="234"/>
        <v>96911.565607223398</v>
      </c>
      <c r="AG596" s="54">
        <f t="shared" si="239"/>
        <v>85299.934647765069</v>
      </c>
      <c r="AH596" s="55">
        <f t="shared" si="235"/>
        <v>39366.134007072367</v>
      </c>
      <c r="AI596" s="54">
        <f t="shared" si="240"/>
        <v>47251.416147246076</v>
      </c>
      <c r="AJ596" s="60">
        <v>0.19</v>
      </c>
      <c r="AK596" s="55">
        <f t="shared" si="241"/>
        <v>8978</v>
      </c>
      <c r="AL596" s="61">
        <f t="shared" si="242"/>
        <v>56229.416147246076</v>
      </c>
      <c r="AM596" s="62" t="s">
        <v>4668</v>
      </c>
    </row>
    <row r="597" spans="2:39" s="6" customFormat="1" ht="57.6">
      <c r="B597" s="11" t="s">
        <v>662</v>
      </c>
      <c r="C597" s="11" t="s">
        <v>4487</v>
      </c>
      <c r="D597" s="18" t="s">
        <v>1193</v>
      </c>
      <c r="E597" s="19" t="s">
        <v>663</v>
      </c>
      <c r="F597" s="12">
        <f>VLOOKUP(C597,'Región 5'!$B$6:$N$1720,13,FALSE)</f>
        <v>965.13530853949453</v>
      </c>
      <c r="G597" s="13">
        <v>0.19</v>
      </c>
      <c r="H597" s="27">
        <f t="shared" si="237"/>
        <v>183.37570862250396</v>
      </c>
      <c r="I597" s="14">
        <f t="shared" si="238"/>
        <v>1149</v>
      </c>
      <c r="J597" s="28">
        <f>VLOOKUP(C597,'Región 5'!$B$6:$N$1720,7,FALSE)</f>
        <v>955.7346399498241</v>
      </c>
      <c r="K597" s="29">
        <v>0.19</v>
      </c>
      <c r="L597" s="28">
        <f t="shared" si="243"/>
        <v>182</v>
      </c>
      <c r="M597" s="30">
        <f t="shared" si="244"/>
        <v>1138</v>
      </c>
      <c r="N597" s="28">
        <f>VLOOKUP(C597,'Región 5'!$B$6:$N$1720,11,FALSE)</f>
        <v>882.61832869683212</v>
      </c>
      <c r="O597" s="29">
        <v>0.19</v>
      </c>
      <c r="P597" s="28">
        <f t="shared" si="245"/>
        <v>168</v>
      </c>
      <c r="Q597" s="30">
        <f t="shared" si="246"/>
        <v>1051</v>
      </c>
      <c r="R597" s="38">
        <f>VLOOKUP(C597,'Región 5'!$B$6:$N$1720,10,FALSE)</f>
        <v>965.91869758863368</v>
      </c>
      <c r="S597" s="13">
        <v>0.19</v>
      </c>
      <c r="T597" s="28">
        <f t="shared" si="247"/>
        <v>184</v>
      </c>
      <c r="U597" s="30">
        <f t="shared" si="248"/>
        <v>1150</v>
      </c>
      <c r="V597" s="12">
        <f>VLOOKUP(C597,'Región 5'!$B$6:$N$1720,9,FALSE)</f>
        <v>726.48366860972851</v>
      </c>
      <c r="W597" s="13">
        <v>0.19</v>
      </c>
      <c r="X597" s="28">
        <f t="shared" si="249"/>
        <v>138</v>
      </c>
      <c r="Y597" s="30">
        <f t="shared" si="251"/>
        <v>864</v>
      </c>
      <c r="Z597" s="38">
        <f>VLOOKUP(C597,'Región 5'!$B$6:$N$1720,5,FALSE)</f>
        <v>770.33256498688002</v>
      </c>
      <c r="AA597" s="13">
        <v>0.19</v>
      </c>
      <c r="AB597" s="28">
        <v>285</v>
      </c>
      <c r="AC597" s="30">
        <f t="shared" si="250"/>
        <v>1055</v>
      </c>
      <c r="AD597" s="54">
        <f t="shared" si="232"/>
        <v>877.7038680618989</v>
      </c>
      <c r="AE597" s="54">
        <f t="shared" si="233"/>
        <v>872.14867745570848</v>
      </c>
      <c r="AF597" s="54">
        <f t="shared" si="234"/>
        <v>919.17648432332817</v>
      </c>
      <c r="AG597" s="54">
        <f t="shared" si="239"/>
        <v>866.38218866667626</v>
      </c>
      <c r="AH597" s="55">
        <f t="shared" si="235"/>
        <v>105.76881550207246</v>
      </c>
      <c r="AI597" s="54">
        <f t="shared" si="240"/>
        <v>726.48366860972851</v>
      </c>
      <c r="AJ597" s="60">
        <v>0.19</v>
      </c>
      <c r="AK597" s="55">
        <f t="shared" si="241"/>
        <v>138</v>
      </c>
      <c r="AL597" s="61">
        <f t="shared" si="242"/>
        <v>864.48366860972851</v>
      </c>
      <c r="AM597" s="62" t="s">
        <v>4668</v>
      </c>
    </row>
    <row r="598" spans="2:39" s="6" customFormat="1" ht="57.6">
      <c r="B598" s="11" t="s">
        <v>664</v>
      </c>
      <c r="C598" s="11" t="s">
        <v>4489</v>
      </c>
      <c r="D598" s="18" t="s">
        <v>1193</v>
      </c>
      <c r="E598" s="19" t="s">
        <v>665</v>
      </c>
      <c r="F598" s="12">
        <f>VLOOKUP(C598,'Región 5'!$B$6:$N$1720,13,FALSE)</f>
        <v>1625.7934066468865</v>
      </c>
      <c r="G598" s="13">
        <v>0.19</v>
      </c>
      <c r="H598" s="27">
        <f t="shared" si="237"/>
        <v>308.90074726290845</v>
      </c>
      <c r="I598" s="14">
        <f t="shared" si="238"/>
        <v>1935</v>
      </c>
      <c r="J598" s="28">
        <f>VLOOKUP(C598,'Región 5'!$B$6:$N$1720,7,FALSE)</f>
        <v>1848.7981559685118</v>
      </c>
      <c r="K598" s="29">
        <v>0.19</v>
      </c>
      <c r="L598" s="28">
        <f t="shared" si="243"/>
        <v>351</v>
      </c>
      <c r="M598" s="30">
        <f t="shared" si="244"/>
        <v>2200</v>
      </c>
      <c r="N598" s="28">
        <f>VLOOKUP(C598,'Región 5'!$B$6:$N$1720,11,FALSE)</f>
        <v>1575.917637185024</v>
      </c>
      <c r="O598" s="29">
        <v>0.19</v>
      </c>
      <c r="P598" s="28">
        <f t="shared" si="245"/>
        <v>299</v>
      </c>
      <c r="Q598" s="30">
        <f t="shared" si="246"/>
        <v>1875</v>
      </c>
      <c r="R598" s="38">
        <f>VLOOKUP(C598,'Región 5'!$B$6:$N$1720,10,FALSE)</f>
        <v>3466.2027715475328</v>
      </c>
      <c r="S598" s="13">
        <v>0.19</v>
      </c>
      <c r="T598" s="28">
        <f t="shared" si="247"/>
        <v>659</v>
      </c>
      <c r="U598" s="30">
        <f t="shared" si="248"/>
        <v>4125</v>
      </c>
      <c r="V598" s="12">
        <f>VLOOKUP(C598,'Región 5'!$B$6:$N$1720,9,FALSE)</f>
        <v>1189.1845765933056</v>
      </c>
      <c r="W598" s="13">
        <v>0.19</v>
      </c>
      <c r="X598" s="28">
        <f t="shared" si="249"/>
        <v>226</v>
      </c>
      <c r="Y598" s="30">
        <f t="shared" si="251"/>
        <v>1415</v>
      </c>
      <c r="Z598" s="38">
        <f>VLOOKUP(C598,'Región 5'!$B$6:$N$1720,5,FALSE)</f>
        <v>463.50518740736004</v>
      </c>
      <c r="AA598" s="13">
        <v>0.19</v>
      </c>
      <c r="AB598" s="28">
        <v>712.5</v>
      </c>
      <c r="AC598" s="30">
        <f t="shared" si="250"/>
        <v>1176</v>
      </c>
      <c r="AD598" s="54">
        <f t="shared" si="232"/>
        <v>1694.9002892247702</v>
      </c>
      <c r="AE598" s="54">
        <f t="shared" si="233"/>
        <v>1443.5805906892247</v>
      </c>
      <c r="AF598" s="54">
        <f t="shared" si="234"/>
        <v>1600.8555219159553</v>
      </c>
      <c r="AG598" s="54">
        <f t="shared" si="239"/>
        <v>1181.7041912498998</v>
      </c>
      <c r="AH598" s="55">
        <f t="shared" si="235"/>
        <v>995.20972149184331</v>
      </c>
      <c r="AI598" s="54">
        <f t="shared" si="240"/>
        <v>463.50518740736004</v>
      </c>
      <c r="AJ598" s="60">
        <v>0.19</v>
      </c>
      <c r="AK598" s="55">
        <f t="shared" si="241"/>
        <v>88</v>
      </c>
      <c r="AL598" s="61">
        <f t="shared" si="242"/>
        <v>551.50518740736004</v>
      </c>
      <c r="AM598" s="62" t="s">
        <v>4668</v>
      </c>
    </row>
    <row r="599" spans="2:39" s="6" customFormat="1" ht="57.6">
      <c r="B599" s="11" t="s">
        <v>666</v>
      </c>
      <c r="C599" s="11" t="s">
        <v>4491</v>
      </c>
      <c r="D599" s="18" t="s">
        <v>1193</v>
      </c>
      <c r="E599" s="19" t="s">
        <v>667</v>
      </c>
      <c r="F599" s="12">
        <f>VLOOKUP(C599,'Región 5'!$B$6:$N$1720,13,FALSE)</f>
        <v>646.29596553984004</v>
      </c>
      <c r="G599" s="13">
        <v>0.19</v>
      </c>
      <c r="H599" s="27">
        <f t="shared" si="237"/>
        <v>122.79623345256961</v>
      </c>
      <c r="I599" s="14">
        <f t="shared" si="238"/>
        <v>769</v>
      </c>
      <c r="J599" s="28">
        <f>VLOOKUP(C599,'Región 5'!$B$6:$N$1720,7,FALSE)</f>
        <v>737.69135460608004</v>
      </c>
      <c r="K599" s="29">
        <v>0.19</v>
      </c>
      <c r="L599" s="28">
        <f t="shared" si="243"/>
        <v>140</v>
      </c>
      <c r="M599" s="30">
        <f t="shared" si="244"/>
        <v>878</v>
      </c>
      <c r="N599" s="28">
        <f>VLOOKUP(C599,'Región 5'!$B$6:$N$1720,11,FALSE)</f>
        <v>565.34576379545615</v>
      </c>
      <c r="O599" s="29">
        <v>0.19</v>
      </c>
      <c r="P599" s="28">
        <f t="shared" si="245"/>
        <v>107</v>
      </c>
      <c r="Q599" s="30">
        <f t="shared" si="246"/>
        <v>672</v>
      </c>
      <c r="R599" s="38">
        <f>VLOOKUP(C599,'Región 5'!$B$6:$N$1720,10,FALSE)</f>
        <v>660.98451021120013</v>
      </c>
      <c r="S599" s="13">
        <v>0.19</v>
      </c>
      <c r="T599" s="28">
        <f t="shared" si="247"/>
        <v>126</v>
      </c>
      <c r="U599" s="30">
        <f t="shared" si="248"/>
        <v>787</v>
      </c>
      <c r="V599" s="12">
        <f>VLOOKUP(C599,'Región 5'!$B$6:$N$1720,9,FALSE)</f>
        <v>460.53875420795282</v>
      </c>
      <c r="W599" s="13">
        <v>0.19</v>
      </c>
      <c r="X599" s="28">
        <f t="shared" si="249"/>
        <v>88</v>
      </c>
      <c r="Y599" s="30">
        <f t="shared" si="251"/>
        <v>549</v>
      </c>
      <c r="Z599" s="38">
        <f>VLOOKUP(C599,'Región 5'!$B$6:$N$1720,5,FALSE)</f>
        <v>480.47861680537596</v>
      </c>
      <c r="AA599" s="13">
        <v>0.19</v>
      </c>
      <c r="AB599" s="28">
        <v>114</v>
      </c>
      <c r="AC599" s="30">
        <f t="shared" si="250"/>
        <v>594</v>
      </c>
      <c r="AD599" s="54">
        <f t="shared" si="232"/>
        <v>591.88916086098413</v>
      </c>
      <c r="AE599" s="54">
        <f t="shared" si="233"/>
        <v>583.38953575399353</v>
      </c>
      <c r="AF599" s="54">
        <f t="shared" si="234"/>
        <v>605.82086466764804</v>
      </c>
      <c r="AG599" s="54">
        <f t="shared" si="239"/>
        <v>574.86621697284488</v>
      </c>
      <c r="AH599" s="55">
        <f t="shared" si="235"/>
        <v>108.96085350302265</v>
      </c>
      <c r="AI599" s="54">
        <f t="shared" si="240"/>
        <v>460.53875420795282</v>
      </c>
      <c r="AJ599" s="60">
        <v>0.19</v>
      </c>
      <c r="AK599" s="55">
        <f t="shared" si="241"/>
        <v>88</v>
      </c>
      <c r="AL599" s="61">
        <f t="shared" si="242"/>
        <v>548.53875420795282</v>
      </c>
      <c r="AM599" s="62" t="s">
        <v>4668</v>
      </c>
    </row>
    <row r="600" spans="2:39" s="6" customFormat="1" ht="57.6">
      <c r="B600" s="11" t="s">
        <v>668</v>
      </c>
      <c r="C600" s="11" t="s">
        <v>4493</v>
      </c>
      <c r="D600" s="18" t="s">
        <v>1193</v>
      </c>
      <c r="E600" s="19" t="s">
        <v>669</v>
      </c>
      <c r="F600" s="12">
        <f>VLOOKUP(C600,'Región 5'!$B$6:$N$1720,13,FALSE)</f>
        <v>646.29596553984004</v>
      </c>
      <c r="G600" s="13">
        <v>0.19</v>
      </c>
      <c r="H600" s="27">
        <f t="shared" si="237"/>
        <v>122.79623345256961</v>
      </c>
      <c r="I600" s="14">
        <f t="shared" si="238"/>
        <v>769</v>
      </c>
      <c r="J600" s="28">
        <f>VLOOKUP(C600,'Región 5'!$B$6:$N$1720,7,FALSE)</f>
        <v>652.82420761599997</v>
      </c>
      <c r="K600" s="29">
        <v>0.19</v>
      </c>
      <c r="L600" s="28">
        <f t="shared" si="243"/>
        <v>124</v>
      </c>
      <c r="M600" s="30">
        <f t="shared" si="244"/>
        <v>777</v>
      </c>
      <c r="N600" s="28">
        <f>VLOOKUP(C600,'Región 5'!$B$6:$N$1720,11,FALSE)</f>
        <v>597.9869741762559</v>
      </c>
      <c r="O600" s="29">
        <v>0.19</v>
      </c>
      <c r="P600" s="28">
        <f t="shared" si="245"/>
        <v>114</v>
      </c>
      <c r="Q600" s="30">
        <f t="shared" si="246"/>
        <v>712</v>
      </c>
      <c r="R600" s="38">
        <f>VLOOKUP(C600,'Región 5'!$B$6:$N$1720,10,FALSE)</f>
        <v>576.37849290416648</v>
      </c>
      <c r="S600" s="13">
        <v>0.19</v>
      </c>
      <c r="T600" s="28">
        <f t="shared" si="247"/>
        <v>110</v>
      </c>
      <c r="U600" s="30">
        <f t="shared" si="248"/>
        <v>686</v>
      </c>
      <c r="V600" s="12">
        <f>VLOOKUP(C600,'Región 5'!$B$6:$N$1720,9,FALSE)</f>
        <v>14147.692871834293</v>
      </c>
      <c r="W600" s="13">
        <v>0.19</v>
      </c>
      <c r="X600" s="28">
        <f t="shared" si="249"/>
        <v>2688</v>
      </c>
      <c r="Y600" s="30">
        <f t="shared" si="251"/>
        <v>16836</v>
      </c>
      <c r="Z600" s="38">
        <f>VLOOKUP(C600,'Región 5'!$B$6:$N$1720,5,FALSE)</f>
        <v>463.50518740736004</v>
      </c>
      <c r="AA600" s="13">
        <v>0.19</v>
      </c>
      <c r="AB600" s="28">
        <v>114</v>
      </c>
      <c r="AC600" s="30">
        <f t="shared" si="250"/>
        <v>578</v>
      </c>
      <c r="AD600" s="54">
        <f t="shared" si="232"/>
        <v>2847.4472832463193</v>
      </c>
      <c r="AE600" s="54">
        <f t="shared" si="233"/>
        <v>992.11321556605333</v>
      </c>
      <c r="AF600" s="54">
        <f t="shared" si="234"/>
        <v>622.14146985804791</v>
      </c>
      <c r="AG600" s="54">
        <f t="shared" si="239"/>
        <v>688.50852788624832</v>
      </c>
      <c r="AH600" s="55">
        <f t="shared" si="235"/>
        <v>5536.388587857482</v>
      </c>
      <c r="AI600" s="54">
        <f t="shared" si="240"/>
        <v>463.50518740736004</v>
      </c>
      <c r="AJ600" s="60">
        <v>0.19</v>
      </c>
      <c r="AK600" s="55">
        <f t="shared" si="241"/>
        <v>88</v>
      </c>
      <c r="AL600" s="61">
        <f t="shared" si="242"/>
        <v>551.50518740736004</v>
      </c>
      <c r="AM600" s="62" t="s">
        <v>4668</v>
      </c>
    </row>
    <row r="601" spans="2:39" s="6" customFormat="1" ht="57.6">
      <c r="B601" s="11" t="s">
        <v>670</v>
      </c>
      <c r="C601" s="11" t="s">
        <v>4585</v>
      </c>
      <c r="D601" s="18" t="s">
        <v>1193</v>
      </c>
      <c r="E601" s="19" t="s">
        <v>671</v>
      </c>
      <c r="F601" s="12">
        <f>VLOOKUP(C601,'Región 5'!$B$6:$N$1720,13,FALSE)</f>
        <v>50985.5706148096</v>
      </c>
      <c r="G601" s="13">
        <v>0.19</v>
      </c>
      <c r="H601" s="27">
        <f t="shared" si="237"/>
        <v>9687.2584168138237</v>
      </c>
      <c r="I601" s="14">
        <f t="shared" si="238"/>
        <v>60673</v>
      </c>
      <c r="J601" s="28">
        <f>VLOOKUP(C601,'Región 5'!$B$6:$N$1720,7,FALSE)</f>
        <v>55606.260356315652</v>
      </c>
      <c r="K601" s="29">
        <v>0.19</v>
      </c>
      <c r="L601" s="28">
        <f t="shared" si="243"/>
        <v>10565</v>
      </c>
      <c r="M601" s="30">
        <f t="shared" si="244"/>
        <v>66171</v>
      </c>
      <c r="N601" s="28">
        <f>VLOOKUP(C601,'Región 5'!$B$6:$N$1720,11,FALSE)</f>
        <v>57833.69655270144</v>
      </c>
      <c r="O601" s="29">
        <v>0.19</v>
      </c>
      <c r="P601" s="28">
        <f t="shared" si="245"/>
        <v>10988</v>
      </c>
      <c r="Q601" s="30">
        <f t="shared" si="246"/>
        <v>68822</v>
      </c>
      <c r="R601" s="38">
        <f>VLOOKUP(C601,'Región 5'!$B$6:$N$1720,10,FALSE)</f>
        <v>55235.390923968997</v>
      </c>
      <c r="S601" s="13">
        <v>0.19</v>
      </c>
      <c r="T601" s="28">
        <f t="shared" si="247"/>
        <v>10495</v>
      </c>
      <c r="U601" s="30">
        <f t="shared" si="248"/>
        <v>65730</v>
      </c>
      <c r="V601" s="12">
        <f>VLOOKUP(C601,'Región 5'!$B$6:$N$1720,9,FALSE)</f>
        <v>52482.679313651213</v>
      </c>
      <c r="W601" s="13">
        <v>0.19</v>
      </c>
      <c r="X601" s="28">
        <f t="shared" si="249"/>
        <v>9972</v>
      </c>
      <c r="Y601" s="30">
        <f t="shared" si="251"/>
        <v>62455</v>
      </c>
      <c r="Z601" s="38">
        <f>VLOOKUP(C601,'Región 5'!$B$6:$N$1720,5,FALSE)</f>
        <v>41492.200987657736</v>
      </c>
      <c r="AA601" s="13">
        <v>0.19</v>
      </c>
      <c r="AB601" s="28">
        <v>6555</v>
      </c>
      <c r="AC601" s="30">
        <f t="shared" si="250"/>
        <v>48047</v>
      </c>
      <c r="AD601" s="54">
        <f t="shared" si="232"/>
        <v>52272.63312485077</v>
      </c>
      <c r="AE601" s="54">
        <f t="shared" si="233"/>
        <v>51978.686978892234</v>
      </c>
      <c r="AF601" s="54">
        <f t="shared" si="234"/>
        <v>53859.035118810105</v>
      </c>
      <c r="AG601" s="54">
        <f t="shared" si="239"/>
        <v>51658.633307077871</v>
      </c>
      <c r="AH601" s="55">
        <f t="shared" si="235"/>
        <v>5809.2133221975419</v>
      </c>
      <c r="AI601" s="54">
        <f t="shared" si="240"/>
        <v>41492.200987657736</v>
      </c>
      <c r="AJ601" s="60">
        <v>0.19</v>
      </c>
      <c r="AK601" s="55">
        <f t="shared" si="241"/>
        <v>7884</v>
      </c>
      <c r="AL601" s="61">
        <f t="shared" si="242"/>
        <v>49376.200987657736</v>
      </c>
      <c r="AM601" s="62" t="s">
        <v>4668</v>
      </c>
    </row>
    <row r="602" spans="2:39" s="6" customFormat="1" ht="57.6">
      <c r="B602" s="11" t="s">
        <v>672</v>
      </c>
      <c r="C602" s="11" t="s">
        <v>4633</v>
      </c>
      <c r="D602" s="18" t="s">
        <v>1193</v>
      </c>
      <c r="E602" s="19" t="s">
        <v>673</v>
      </c>
      <c r="F602" s="12">
        <f>VLOOKUP(C602,'Región 5'!$B$6:$N$1720,13,FALSE)</f>
        <v>8473.6582148556809</v>
      </c>
      <c r="G602" s="13">
        <v>0.19</v>
      </c>
      <c r="H602" s="27">
        <f t="shared" si="237"/>
        <v>1609.9950608225795</v>
      </c>
      <c r="I602" s="14">
        <f t="shared" si="238"/>
        <v>10084</v>
      </c>
      <c r="J602" s="28">
        <f>VLOOKUP(C602,'Región 5'!$B$6:$N$1720,7,FALSE)</f>
        <v>11173.739137555456</v>
      </c>
      <c r="K602" s="29">
        <v>0.19</v>
      </c>
      <c r="L602" s="28">
        <f t="shared" si="243"/>
        <v>2123</v>
      </c>
      <c r="M602" s="30">
        <f t="shared" si="244"/>
        <v>13297</v>
      </c>
      <c r="N602" s="28">
        <f>VLOOKUP(C602,'Región 5'!$B$6:$N$1720,11,FALSE)</f>
        <v>10343.346745467905</v>
      </c>
      <c r="O602" s="29">
        <v>0.19</v>
      </c>
      <c r="P602" s="28">
        <f t="shared" si="245"/>
        <v>1965</v>
      </c>
      <c r="Q602" s="30">
        <f t="shared" si="246"/>
        <v>12308</v>
      </c>
      <c r="R602" s="38">
        <f>VLOOKUP(C602,'Región 5'!$B$6:$N$1720,10,FALSE)</f>
        <v>10762.590451598899</v>
      </c>
      <c r="S602" s="13">
        <v>0.19</v>
      </c>
      <c r="T602" s="28">
        <f t="shared" si="247"/>
        <v>2045</v>
      </c>
      <c r="U602" s="30">
        <f t="shared" si="248"/>
        <v>12808</v>
      </c>
      <c r="V602" s="12">
        <f>VLOOKUP(C602,'Región 5'!$B$6:$N$1720,9,FALSE)</f>
        <v>8492.9400306518255</v>
      </c>
      <c r="W602" s="13">
        <v>0.19</v>
      </c>
      <c r="X602" s="28">
        <f t="shared" si="249"/>
        <v>1614</v>
      </c>
      <c r="Y602" s="30">
        <f t="shared" si="251"/>
        <v>10107</v>
      </c>
      <c r="Z602" s="38">
        <f>VLOOKUP(C602,'Región 5'!$B$6:$N$1720,5,FALSE)</f>
        <v>7379.5248428912637</v>
      </c>
      <c r="AA602" s="13">
        <v>0.19</v>
      </c>
      <c r="AB602" s="28">
        <v>2622</v>
      </c>
      <c r="AC602" s="30">
        <f t="shared" si="250"/>
        <v>10002</v>
      </c>
      <c r="AD602" s="54">
        <f t="shared" si="232"/>
        <v>9437.6332371701719</v>
      </c>
      <c r="AE602" s="54">
        <f t="shared" si="233"/>
        <v>9332.3060086186379</v>
      </c>
      <c r="AF602" s="54">
        <f t="shared" si="234"/>
        <v>9418.1433880598652</v>
      </c>
      <c r="AG602" s="54">
        <f t="shared" si="239"/>
        <v>9225.6849330351361</v>
      </c>
      <c r="AH602" s="55">
        <f t="shared" si="235"/>
        <v>1526.2631186805065</v>
      </c>
      <c r="AI602" s="54">
        <f t="shared" si="240"/>
        <v>7379.5248428912637</v>
      </c>
      <c r="AJ602" s="60">
        <v>0.19</v>
      </c>
      <c r="AK602" s="55">
        <f t="shared" si="241"/>
        <v>1402</v>
      </c>
      <c r="AL602" s="61">
        <f t="shared" si="242"/>
        <v>8781.5248428912637</v>
      </c>
      <c r="AM602" s="62" t="s">
        <v>4668</v>
      </c>
    </row>
    <row r="603" spans="2:39" s="6" customFormat="1" ht="57.6">
      <c r="B603" s="11" t="s">
        <v>674</v>
      </c>
      <c r="C603" s="11" t="s">
        <v>4635</v>
      </c>
      <c r="D603" s="18" t="s">
        <v>1193</v>
      </c>
      <c r="E603" s="19" t="s">
        <v>675</v>
      </c>
      <c r="F603" s="12">
        <f>VLOOKUP(C603,'Región 5'!$B$6:$N$1720,13,FALSE)</f>
        <v>17090.93775538688</v>
      </c>
      <c r="G603" s="13">
        <v>0.19</v>
      </c>
      <c r="H603" s="27">
        <f t="shared" si="237"/>
        <v>3247.2781735235071</v>
      </c>
      <c r="I603" s="14">
        <f t="shared" si="238"/>
        <v>20338</v>
      </c>
      <c r="J603" s="28">
        <f>VLOOKUP(C603,'Región 5'!$B$6:$N$1720,7,FALSE)</f>
        <v>22954.604788193788</v>
      </c>
      <c r="K603" s="29">
        <v>0.19</v>
      </c>
      <c r="L603" s="28">
        <f t="shared" si="243"/>
        <v>4361</v>
      </c>
      <c r="M603" s="30">
        <f t="shared" si="244"/>
        <v>27316</v>
      </c>
      <c r="N603" s="28">
        <f>VLOOKUP(C603,'Región 5'!$B$6:$N$1720,11,FALSE)</f>
        <v>21249.4279579008</v>
      </c>
      <c r="O603" s="29">
        <v>0.19</v>
      </c>
      <c r="P603" s="28">
        <f t="shared" si="245"/>
        <v>4037</v>
      </c>
      <c r="Q603" s="30">
        <f t="shared" si="246"/>
        <v>25286</v>
      </c>
      <c r="R603" s="38">
        <f>VLOOKUP(C603,'Región 5'!$B$6:$N$1720,10,FALSE)</f>
        <v>20665.019727242958</v>
      </c>
      <c r="S603" s="13">
        <v>0.19</v>
      </c>
      <c r="T603" s="28">
        <f t="shared" si="247"/>
        <v>3926</v>
      </c>
      <c r="U603" s="30">
        <f t="shared" si="248"/>
        <v>24591</v>
      </c>
      <c r="V603" s="12">
        <f>VLOOKUP(C603,'Región 5'!$B$6:$N$1720,9,FALSE)</f>
        <v>17444.256661735981</v>
      </c>
      <c r="W603" s="13">
        <v>0.19</v>
      </c>
      <c r="X603" s="28">
        <f t="shared" si="249"/>
        <v>3314</v>
      </c>
      <c r="Y603" s="30">
        <f t="shared" si="251"/>
        <v>20758</v>
      </c>
      <c r="Z603" s="38">
        <f>VLOOKUP(C603,'Región 5'!$B$6:$N$1720,5,FALSE)</f>
        <v>14906.587956703743</v>
      </c>
      <c r="AA603" s="13">
        <v>0.19</v>
      </c>
      <c r="AB603" s="28">
        <v>4845</v>
      </c>
      <c r="AC603" s="30">
        <f t="shared" si="250"/>
        <v>19752</v>
      </c>
      <c r="AD603" s="54">
        <f t="shared" si="232"/>
        <v>19051.805807860692</v>
      </c>
      <c r="AE603" s="54">
        <f t="shared" si="233"/>
        <v>18845.525371129763</v>
      </c>
      <c r="AF603" s="54">
        <f t="shared" si="234"/>
        <v>19054.638194489467</v>
      </c>
      <c r="AG603" s="54">
        <f t="shared" si="239"/>
        <v>18637.26098207722</v>
      </c>
      <c r="AH603" s="55">
        <f t="shared" si="235"/>
        <v>3042.2324353965168</v>
      </c>
      <c r="AI603" s="54">
        <f t="shared" si="240"/>
        <v>14906.587956703743</v>
      </c>
      <c r="AJ603" s="60">
        <v>0.19</v>
      </c>
      <c r="AK603" s="55">
        <f t="shared" si="241"/>
        <v>2832</v>
      </c>
      <c r="AL603" s="61">
        <f t="shared" si="242"/>
        <v>17738.587956703741</v>
      </c>
      <c r="AM603" s="62" t="s">
        <v>4668</v>
      </c>
    </row>
    <row r="604" spans="2:39" s="6" customFormat="1" ht="57.6">
      <c r="B604" s="11" t="s">
        <v>676</v>
      </c>
      <c r="C604" s="11" t="s">
        <v>4637</v>
      </c>
      <c r="D604" s="18" t="s">
        <v>1193</v>
      </c>
      <c r="E604" s="19" t="s">
        <v>677</v>
      </c>
      <c r="F604" s="12">
        <f>VLOOKUP(C604,'Región 5'!$B$6:$N$1720,13,FALSE)</f>
        <v>28580.643809428482</v>
      </c>
      <c r="G604" s="13">
        <v>0.19</v>
      </c>
      <c r="H604" s="27">
        <f t="shared" si="237"/>
        <v>5430.3223237914117</v>
      </c>
      <c r="I604" s="14">
        <f t="shared" si="238"/>
        <v>34011</v>
      </c>
      <c r="J604" s="28">
        <f>VLOOKUP(C604,'Región 5'!$B$6:$N$1720,7,FALSE)</f>
        <v>39942.396318777348</v>
      </c>
      <c r="K604" s="29">
        <v>0.19</v>
      </c>
      <c r="L604" s="28">
        <f t="shared" si="243"/>
        <v>7589</v>
      </c>
      <c r="M604" s="30">
        <f t="shared" si="244"/>
        <v>47531</v>
      </c>
      <c r="N604" s="28">
        <f>VLOOKUP(C604,'Región 5'!$B$6:$N$1720,11,FALSE)</f>
        <v>36619.521102011902</v>
      </c>
      <c r="O604" s="29">
        <v>0.19</v>
      </c>
      <c r="P604" s="28">
        <f t="shared" si="245"/>
        <v>6958</v>
      </c>
      <c r="Q604" s="30">
        <f t="shared" si="246"/>
        <v>43578</v>
      </c>
      <c r="R604" s="38">
        <f>VLOOKUP(C604,'Región 5'!$B$6:$N$1720,10,FALSE)</f>
        <v>35915.254346835762</v>
      </c>
      <c r="S604" s="13">
        <v>0.19</v>
      </c>
      <c r="T604" s="28">
        <f t="shared" si="247"/>
        <v>6824</v>
      </c>
      <c r="U604" s="30">
        <f t="shared" si="248"/>
        <v>42739</v>
      </c>
      <c r="V604" s="12">
        <f>VLOOKUP(C604,'Región 5'!$B$6:$N$1720,9,FALSE)</f>
        <v>30142.585785976858</v>
      </c>
      <c r="W604" s="13">
        <v>0.19</v>
      </c>
      <c r="X604" s="28">
        <f t="shared" si="249"/>
        <v>5727</v>
      </c>
      <c r="Y604" s="30">
        <f t="shared" si="251"/>
        <v>35870</v>
      </c>
      <c r="Z604" s="38">
        <f>VLOOKUP(C604,'Región 5'!$B$6:$N$1720,5,FALSE)</f>
        <v>25665.130898215422</v>
      </c>
      <c r="AA604" s="13">
        <v>0.19</v>
      </c>
      <c r="AB604" s="28">
        <v>8835</v>
      </c>
      <c r="AC604" s="30">
        <f t="shared" si="250"/>
        <v>34500</v>
      </c>
      <c r="AD604" s="54">
        <f t="shared" si="232"/>
        <v>32810.922043540959</v>
      </c>
      <c r="AE604" s="54">
        <f t="shared" si="233"/>
        <v>32421.787377293975</v>
      </c>
      <c r="AF604" s="54">
        <f t="shared" si="234"/>
        <v>33028.92006640631</v>
      </c>
      <c r="AG604" s="54">
        <f t="shared" si="239"/>
        <v>32031.612168938605</v>
      </c>
      <c r="AH604" s="55">
        <f t="shared" si="235"/>
        <v>5496.8688285218032</v>
      </c>
      <c r="AI604" s="54">
        <f t="shared" si="240"/>
        <v>25665.130898215422</v>
      </c>
      <c r="AJ604" s="60">
        <v>0.19</v>
      </c>
      <c r="AK604" s="55">
        <f t="shared" si="241"/>
        <v>4876</v>
      </c>
      <c r="AL604" s="61">
        <f t="shared" si="242"/>
        <v>30541.130898215422</v>
      </c>
      <c r="AM604" s="62" t="s">
        <v>4668</v>
      </c>
    </row>
    <row r="605" spans="2:39" s="6" customFormat="1" ht="57.6">
      <c r="B605" s="11" t="s">
        <v>678</v>
      </c>
      <c r="C605" s="11" t="s">
        <v>4639</v>
      </c>
      <c r="D605" s="18" t="s">
        <v>1193</v>
      </c>
      <c r="E605" s="19" t="s">
        <v>679</v>
      </c>
      <c r="F605" s="12">
        <f>VLOOKUP(C605,'Región 5'!$B$6:$N$1720,13,FALSE)</f>
        <v>124806.93201202687</v>
      </c>
      <c r="G605" s="13">
        <v>0.19</v>
      </c>
      <c r="H605" s="27">
        <f t="shared" si="237"/>
        <v>23713.317082285106</v>
      </c>
      <c r="I605" s="14">
        <f t="shared" si="238"/>
        <v>148520</v>
      </c>
      <c r="J605" s="28">
        <f>VLOOKUP(C605,'Región 5'!$B$6:$N$1720,7,FALSE)</f>
        <v>188980.85726909491</v>
      </c>
      <c r="K605" s="29">
        <v>0.19</v>
      </c>
      <c r="L605" s="28">
        <f t="shared" si="243"/>
        <v>35906</v>
      </c>
      <c r="M605" s="30">
        <f t="shared" si="244"/>
        <v>224887</v>
      </c>
      <c r="N605" s="28">
        <f>VLOOKUP(C605,'Región 5'!$B$6:$N$1720,11,FALSE)</f>
        <v>174911.18994655489</v>
      </c>
      <c r="O605" s="29">
        <v>0.19</v>
      </c>
      <c r="P605" s="28">
        <f t="shared" si="245"/>
        <v>33233</v>
      </c>
      <c r="Q605" s="30">
        <f t="shared" si="246"/>
        <v>208144</v>
      </c>
      <c r="R605" s="38">
        <f>VLOOKUP(C605,'Región 5'!$B$6:$N$1720,10,FALSE)</f>
        <v>170510.20819212199</v>
      </c>
      <c r="S605" s="13">
        <v>0.19</v>
      </c>
      <c r="T605" s="28">
        <f t="shared" si="247"/>
        <v>32397</v>
      </c>
      <c r="U605" s="30">
        <f t="shared" si="248"/>
        <v>202907</v>
      </c>
      <c r="V605" s="12">
        <f>VLOOKUP(C605,'Región 5'!$B$6:$N$1720,9,FALSE)</f>
        <v>143616.74023828568</v>
      </c>
      <c r="W605" s="13">
        <v>0.19</v>
      </c>
      <c r="X605" s="28">
        <f t="shared" si="249"/>
        <v>27287</v>
      </c>
      <c r="Y605" s="30">
        <f t="shared" si="251"/>
        <v>170904</v>
      </c>
      <c r="Z605" s="38">
        <f>VLOOKUP(C605,'Región 5'!$B$6:$N$1720,5,FALSE)</f>
        <v>122935.93783299942</v>
      </c>
      <c r="AA605" s="13">
        <v>0.19</v>
      </c>
      <c r="AB605" s="28">
        <v>52155</v>
      </c>
      <c r="AC605" s="30">
        <f t="shared" si="250"/>
        <v>175091</v>
      </c>
      <c r="AD605" s="54">
        <f t="shared" si="232"/>
        <v>154293.64424851397</v>
      </c>
      <c r="AE605" s="54">
        <f t="shared" si="233"/>
        <v>152177.83604083338</v>
      </c>
      <c r="AF605" s="54">
        <f t="shared" si="234"/>
        <v>157063.47421520384</v>
      </c>
      <c r="AG605" s="54">
        <f t="shared" si="239"/>
        <v>150063.21484555374</v>
      </c>
      <c r="AH605" s="55">
        <f t="shared" si="235"/>
        <v>27777.800896707809</v>
      </c>
      <c r="AI605" s="54">
        <f t="shared" si="240"/>
        <v>122935.93783299942</v>
      </c>
      <c r="AJ605" s="60">
        <v>0.19</v>
      </c>
      <c r="AK605" s="55">
        <f t="shared" si="241"/>
        <v>23358</v>
      </c>
      <c r="AL605" s="61">
        <f t="shared" si="242"/>
        <v>146293.93783299942</v>
      </c>
      <c r="AM605" s="62" t="s">
        <v>4668</v>
      </c>
    </row>
    <row r="606" spans="2:39" ht="43.2">
      <c r="H606" s="25" t="s">
        <v>1203</v>
      </c>
      <c r="I606" s="26">
        <f>SUM(I9:I605)</f>
        <v>61311111</v>
      </c>
      <c r="J606" s="31"/>
      <c r="K606" s="32"/>
      <c r="L606" s="25" t="s">
        <v>1203</v>
      </c>
      <c r="M606" s="33">
        <f>SUM(M9:M605)</f>
        <v>93704065</v>
      </c>
      <c r="N606" s="31"/>
      <c r="O606" s="32"/>
      <c r="P606" s="25" t="s">
        <v>1203</v>
      </c>
      <c r="Q606" s="33">
        <f>SUM(Q9:Q605)</f>
        <v>40372141</v>
      </c>
      <c r="R606" s="31"/>
      <c r="S606" s="32"/>
      <c r="T606" s="25" t="s">
        <v>1203</v>
      </c>
      <c r="U606" s="33">
        <f>SUM(U9:U605)</f>
        <v>71720661</v>
      </c>
      <c r="V606" s="31"/>
      <c r="W606" s="32"/>
      <c r="X606" s="25" t="s">
        <v>1203</v>
      </c>
      <c r="Y606" s="33">
        <f>SUM(Y9:Y605)</f>
        <v>63682233</v>
      </c>
      <c r="Z606" s="31"/>
      <c r="AA606" s="32"/>
      <c r="AB606" s="25" t="s">
        <v>1203</v>
      </c>
      <c r="AC606" s="33">
        <f>SUM(AC9:AC605)</f>
        <v>55267079</v>
      </c>
      <c r="AL606" s="63">
        <f>SUM(AL9:AL605)</f>
        <v>43072288.354203381</v>
      </c>
    </row>
    <row r="608" spans="2:39">
      <c r="B608" s="69" t="s">
        <v>4669</v>
      </c>
      <c r="C608" s="70"/>
      <c r="D608" s="70"/>
      <c r="E608" s="71"/>
    </row>
    <row r="609" spans="2:5" ht="43.2" customHeight="1">
      <c r="B609" s="78" t="s">
        <v>4679</v>
      </c>
      <c r="C609" s="79"/>
      <c r="D609" s="79"/>
      <c r="E609" s="79"/>
    </row>
    <row r="610" spans="2:5" ht="43.2" customHeight="1">
      <c r="B610" s="79"/>
      <c r="C610" s="79"/>
      <c r="D610" s="79"/>
      <c r="E610" s="79"/>
    </row>
    <row r="611" spans="2:5" ht="43.2" customHeight="1">
      <c r="B611" s="79"/>
      <c r="C611" s="79"/>
      <c r="D611" s="79"/>
      <c r="E611" s="79"/>
    </row>
    <row r="613" spans="2:5" ht="145.19999999999999" customHeight="1"/>
  </sheetData>
  <autoFilter ref="A8:AL606" xr:uid="{00000000-0001-0000-0000-000000000000}"/>
  <mergeCells count="16">
    <mergeCell ref="F4:I4"/>
    <mergeCell ref="F3:I3"/>
    <mergeCell ref="AD7:AL7"/>
    <mergeCell ref="B608:E608"/>
    <mergeCell ref="B609:E611"/>
    <mergeCell ref="V7:Y7"/>
    <mergeCell ref="Z7:AC7"/>
    <mergeCell ref="F7:I7"/>
    <mergeCell ref="J7:M7"/>
    <mergeCell ref="N7:Q7"/>
    <mergeCell ref="R7:U7"/>
    <mergeCell ref="B3:E3"/>
    <mergeCell ref="B4:E4"/>
    <mergeCell ref="B2:E2"/>
    <mergeCell ref="B5:D5"/>
    <mergeCell ref="B6:D6"/>
  </mergeCells>
  <phoneticPr fontId="9" type="noConversion"/>
  <conditionalFormatting sqref="B3">
    <cfRule type="duplicateValues" dxfId="9" priority="5"/>
  </conditionalFormatting>
  <conditionalFormatting sqref="B5">
    <cfRule type="duplicateValues" dxfId="8" priority="3"/>
  </conditionalFormatting>
  <conditionalFormatting sqref="B608">
    <cfRule type="duplicateValues" dxfId="7" priority="7"/>
  </conditionalFormatting>
  <conditionalFormatting sqref="B9:C605">
    <cfRule type="duplicateValues" dxfId="6" priority="54"/>
  </conditionalFormatting>
  <conditionalFormatting sqref="D3 D7:D611 D614:D1048576 H3:H4">
    <cfRule type="cellIs" dxfId="5" priority="6" operator="equal">
      <formula>"catálogo cce"</formula>
    </cfRule>
  </conditionalFormatting>
  <conditionalFormatting sqref="E5">
    <cfRule type="duplicateValues" dxfId="4" priority="2"/>
  </conditionalFormatting>
  <conditionalFormatting sqref="E614:E1048576 E7:E607">
    <cfRule type="duplicateValues" dxfId="3" priority="10"/>
  </conditionalFormatting>
  <conditionalFormatting sqref="F9:AC605">
    <cfRule type="cellIs" dxfId="2" priority="8" operator="equal">
      <formula>0</formula>
    </cfRule>
  </conditionalFormatting>
  <conditionalFormatting sqref="F3">
    <cfRule type="duplicateValues" dxfId="1"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1B19-AD9E-4697-974E-6E2B32A853F1}">
  <sheetPr>
    <tabColor theme="9" tint="0.39997558519241921"/>
  </sheetPr>
  <dimension ref="A2:O1720"/>
  <sheetViews>
    <sheetView showGridLines="0" zoomScale="85" zoomScaleNormal="85" workbookViewId="0">
      <selection activeCell="H1" sqref="H1"/>
    </sheetView>
  </sheetViews>
  <sheetFormatPr baseColWidth="10" defaultColWidth="9.33203125" defaultRowHeight="11.4"/>
  <cols>
    <col min="1" max="1" width="15.33203125" style="41" customWidth="1"/>
    <col min="2" max="2" width="13" style="41" customWidth="1"/>
    <col min="3" max="3" width="34.33203125" style="41" customWidth="1"/>
    <col min="4" max="4" width="7.33203125" style="41" customWidth="1"/>
    <col min="5" max="14" width="15.6640625" style="41" customWidth="1"/>
    <col min="15" max="16384" width="9.33203125" style="41"/>
  </cols>
  <sheetData>
    <row r="2" spans="1:15">
      <c r="B2" s="50">
        <v>1</v>
      </c>
      <c r="C2" s="50">
        <v>2</v>
      </c>
      <c r="D2" s="50">
        <v>3</v>
      </c>
      <c r="E2" s="50">
        <v>4</v>
      </c>
      <c r="F2" s="50">
        <v>5</v>
      </c>
      <c r="G2" s="50">
        <v>6</v>
      </c>
      <c r="H2" s="50">
        <v>7</v>
      </c>
      <c r="I2" s="50">
        <v>8</v>
      </c>
      <c r="J2" s="50">
        <v>9</v>
      </c>
      <c r="K2" s="50">
        <v>10</v>
      </c>
      <c r="L2" s="50">
        <v>11</v>
      </c>
      <c r="M2" s="50">
        <v>12</v>
      </c>
      <c r="N2" s="50">
        <v>13</v>
      </c>
      <c r="O2" s="50"/>
    </row>
    <row r="3" spans="1:15" ht="18.600000000000001" customHeight="1">
      <c r="A3" s="83" t="s">
        <v>1206</v>
      </c>
      <c r="B3" s="83"/>
      <c r="C3" s="83"/>
      <c r="D3" s="83"/>
      <c r="E3" s="84" t="s">
        <v>1207</v>
      </c>
      <c r="F3" s="85"/>
      <c r="G3" s="85"/>
      <c r="H3" s="85"/>
      <c r="I3" s="85"/>
      <c r="J3" s="85"/>
      <c r="K3" s="85"/>
      <c r="L3" s="85"/>
      <c r="M3" s="85"/>
      <c r="N3" s="86"/>
    </row>
    <row r="4" spans="1:15" ht="27.6" customHeight="1">
      <c r="A4" s="83"/>
      <c r="B4" s="83"/>
      <c r="C4" s="83"/>
      <c r="D4" s="83"/>
      <c r="E4" s="87" t="s">
        <v>1208</v>
      </c>
      <c r="F4" s="88"/>
      <c r="G4" s="88"/>
      <c r="H4" s="88"/>
      <c r="I4" s="88"/>
      <c r="J4" s="88"/>
      <c r="K4" s="88"/>
      <c r="L4" s="88"/>
      <c r="M4" s="88"/>
      <c r="N4" s="89"/>
    </row>
    <row r="5" spans="1:15" s="45" customFormat="1" ht="42.75" customHeight="1">
      <c r="A5" s="42" t="s">
        <v>1209</v>
      </c>
      <c r="B5" s="43" t="s">
        <v>1210</v>
      </c>
      <c r="C5" s="42" t="s">
        <v>1</v>
      </c>
      <c r="D5" s="42" t="s">
        <v>1211</v>
      </c>
      <c r="E5" s="42" t="s">
        <v>1212</v>
      </c>
      <c r="F5" s="42" t="s">
        <v>1213</v>
      </c>
      <c r="G5" s="42" t="s">
        <v>1214</v>
      </c>
      <c r="H5" s="42" t="s">
        <v>1215</v>
      </c>
      <c r="I5" s="42" t="s">
        <v>1216</v>
      </c>
      <c r="J5" s="42" t="s">
        <v>1204</v>
      </c>
      <c r="K5" s="42" t="s">
        <v>1217</v>
      </c>
      <c r="L5" s="42" t="s">
        <v>1218</v>
      </c>
      <c r="M5" s="42" t="s">
        <v>1219</v>
      </c>
      <c r="N5" s="42" t="s">
        <v>1220</v>
      </c>
      <c r="O5" s="44"/>
    </row>
    <row r="6" spans="1:15" ht="20.399999999999999">
      <c r="A6" s="46">
        <v>1</v>
      </c>
      <c r="B6" s="46" t="s">
        <v>1221</v>
      </c>
      <c r="C6" s="47" t="s">
        <v>1222</v>
      </c>
      <c r="D6" s="46" t="s">
        <v>1223</v>
      </c>
      <c r="E6" s="48">
        <v>43483.658952399506</v>
      </c>
      <c r="F6" s="48">
        <v>42092.799258664447</v>
      </c>
      <c r="G6" s="48">
        <v>53005.425033778694</v>
      </c>
      <c r="H6" s="48">
        <v>64942.952173639678</v>
      </c>
      <c r="I6" s="48">
        <v>59752.999723092486</v>
      </c>
      <c r="J6" s="48">
        <v>49256.02516249472</v>
      </c>
      <c r="K6" s="48">
        <v>58523.568534099642</v>
      </c>
      <c r="L6" s="48">
        <v>60105.524795205121</v>
      </c>
      <c r="M6" s="48">
        <v>147555.91481871915</v>
      </c>
      <c r="N6" s="48">
        <v>57304.908944532486</v>
      </c>
      <c r="O6" s="49"/>
    </row>
    <row r="7" spans="1:15" ht="20.399999999999999">
      <c r="A7" s="46">
        <v>2</v>
      </c>
      <c r="B7" s="46" t="s">
        <v>1224</v>
      </c>
      <c r="C7" s="47" t="s">
        <v>1225</v>
      </c>
      <c r="D7" s="46" t="s">
        <v>1223</v>
      </c>
      <c r="E7" s="48">
        <v>106079.1178815803</v>
      </c>
      <c r="F7" s="48">
        <v>9361.4991372134409</v>
      </c>
      <c r="G7" s="48">
        <v>53878.125657113429</v>
      </c>
      <c r="H7" s="48">
        <v>47009.871190428152</v>
      </c>
      <c r="I7" s="48">
        <v>56589.087200881535</v>
      </c>
      <c r="J7" s="48">
        <v>35726.347911526333</v>
      </c>
      <c r="K7" s="48">
        <v>63634.829554660828</v>
      </c>
      <c r="L7" s="48">
        <v>43506.816492360704</v>
      </c>
      <c r="M7" s="48">
        <v>33107.009274882766</v>
      </c>
      <c r="N7" s="48">
        <v>28580.643809428482</v>
      </c>
    </row>
    <row r="8" spans="1:15" ht="20.399999999999999">
      <c r="A8" s="46">
        <v>3</v>
      </c>
      <c r="B8" s="46" t="s">
        <v>1226</v>
      </c>
      <c r="C8" s="47" t="s">
        <v>1227</v>
      </c>
      <c r="D8" s="46" t="s">
        <v>1223</v>
      </c>
      <c r="E8" s="48">
        <v>233890.32719248481</v>
      </c>
      <c r="F8" s="48">
        <v>216672.35450775042</v>
      </c>
      <c r="G8" s="48">
        <v>264323.30886242056</v>
      </c>
      <c r="H8" s="48">
        <v>332175.23591283412</v>
      </c>
      <c r="I8" s="48">
        <v>290833.18449292803</v>
      </c>
      <c r="J8" s="48">
        <v>252436.85868856349</v>
      </c>
      <c r="K8" s="48">
        <v>298979.15759677085</v>
      </c>
      <c r="L8" s="48">
        <v>307442.33798309427</v>
      </c>
      <c r="M8" s="48">
        <v>754742.41715310968</v>
      </c>
      <c r="N8" s="48">
        <v>223990.38331028423</v>
      </c>
    </row>
    <row r="9" spans="1:15" ht="20.399999999999999">
      <c r="A9" s="46">
        <v>4</v>
      </c>
      <c r="B9" s="46" t="s">
        <v>1228</v>
      </c>
      <c r="C9" s="47" t="s">
        <v>1229</v>
      </c>
      <c r="D9" s="46" t="s">
        <v>1223</v>
      </c>
      <c r="E9" s="48">
        <v>21021.163551208025</v>
      </c>
      <c r="F9" s="48">
        <v>3691.0680698608639</v>
      </c>
      <c r="G9" s="48">
        <v>25220.084315278407</v>
      </c>
      <c r="H9" s="48">
        <v>31419.123464142845</v>
      </c>
      <c r="I9" s="48">
        <v>28025.743232954876</v>
      </c>
      <c r="J9" s="48">
        <v>23876.664144217953</v>
      </c>
      <c r="K9" s="48">
        <v>28250.477966426686</v>
      </c>
      <c r="L9" s="48">
        <v>29089.846691368959</v>
      </c>
      <c r="M9" s="48">
        <v>103389.71058887127</v>
      </c>
      <c r="N9" s="48">
        <v>28580.643809428482</v>
      </c>
    </row>
    <row r="10" spans="1:15" ht="20.399999999999999">
      <c r="A10" s="46">
        <v>5</v>
      </c>
      <c r="B10" s="46" t="s">
        <v>1230</v>
      </c>
      <c r="C10" s="47" t="s">
        <v>1231</v>
      </c>
      <c r="D10" s="46" t="s">
        <v>1223</v>
      </c>
      <c r="E10" s="48">
        <v>45697.878895852344</v>
      </c>
      <c r="F10" s="48">
        <v>46103.75119025715</v>
      </c>
      <c r="G10" s="48">
        <v>59171.914367651407</v>
      </c>
      <c r="H10" s="48">
        <v>70399.256900894208</v>
      </c>
      <c r="I10" s="48">
        <v>68566.126525908476</v>
      </c>
      <c r="J10" s="48">
        <v>53013.848424529555</v>
      </c>
      <c r="K10" s="48">
        <v>63470.376608520266</v>
      </c>
      <c r="L10" s="48">
        <v>64570.842375298555</v>
      </c>
      <c r="M10" s="48">
        <v>159952.51720442189</v>
      </c>
      <c r="N10" s="48">
        <v>55868.695687777283</v>
      </c>
    </row>
    <row r="11" spans="1:15" ht="20.399999999999999">
      <c r="A11" s="46">
        <v>6</v>
      </c>
      <c r="B11" s="46" t="s">
        <v>1232</v>
      </c>
      <c r="C11" s="47" t="s">
        <v>1233</v>
      </c>
      <c r="D11" s="46" t="s">
        <v>1223</v>
      </c>
      <c r="E11" s="48">
        <v>1042.122384287557</v>
      </c>
      <c r="F11" s="48">
        <v>1031.46224803328</v>
      </c>
      <c r="G11" s="48">
        <v>1389.0695566022105</v>
      </c>
      <c r="H11" s="48">
        <v>1564.166801447936</v>
      </c>
      <c r="I11" s="48">
        <v>1674.49409253504</v>
      </c>
      <c r="J11" s="48">
        <v>1081.0768878120957</v>
      </c>
      <c r="K11" s="48">
        <v>1425.0826040153474</v>
      </c>
      <c r="L11" s="48">
        <v>1453.186686153216</v>
      </c>
      <c r="M11" s="48">
        <v>3549.9521776307888</v>
      </c>
      <c r="N11" s="48">
        <v>2441.5625364838397</v>
      </c>
    </row>
    <row r="12" spans="1:15" ht="20.399999999999999">
      <c r="A12" s="46">
        <v>7</v>
      </c>
      <c r="B12" s="46" t="s">
        <v>1234</v>
      </c>
      <c r="C12" s="47" t="s">
        <v>1235</v>
      </c>
      <c r="D12" s="46" t="s">
        <v>1223</v>
      </c>
      <c r="E12" s="48">
        <v>415.45636255561845</v>
      </c>
      <c r="F12" s="48">
        <v>398.22276664576003</v>
      </c>
      <c r="G12" s="48">
        <v>603.10185184292732</v>
      </c>
      <c r="H12" s="48">
        <v>605.82086466764804</v>
      </c>
      <c r="I12" s="48">
        <v>793.18141225344004</v>
      </c>
      <c r="J12" s="48">
        <v>559.99782788666573</v>
      </c>
      <c r="K12" s="48">
        <v>552.58305053656318</v>
      </c>
      <c r="L12" s="48">
        <v>560.1231701345281</v>
      </c>
      <c r="M12" s="48">
        <v>1372.6952257439136</v>
      </c>
      <c r="N12" s="48">
        <v>861.72795405312002</v>
      </c>
    </row>
    <row r="13" spans="1:15" ht="20.399999999999999">
      <c r="A13" s="46">
        <v>8</v>
      </c>
      <c r="B13" s="46" t="s">
        <v>1236</v>
      </c>
      <c r="C13" s="47" t="s">
        <v>1237</v>
      </c>
      <c r="D13" s="46" t="s">
        <v>1223</v>
      </c>
      <c r="E13" s="48">
        <v>633.62897752895992</v>
      </c>
      <c r="F13" s="48">
        <v>621.48864565043198</v>
      </c>
      <c r="G13" s="48">
        <v>825.46356932005119</v>
      </c>
      <c r="H13" s="48">
        <v>955.7346399498241</v>
      </c>
      <c r="I13" s="48">
        <v>969.44394830975989</v>
      </c>
      <c r="J13" s="48">
        <v>726.48366860972851</v>
      </c>
      <c r="K13" s="48">
        <v>872.49955347878404</v>
      </c>
      <c r="L13" s="48">
        <v>885.22962552729598</v>
      </c>
      <c r="M13" s="48">
        <v>2166.6706133849943</v>
      </c>
      <c r="N13" s="48">
        <v>1579.8345824307198</v>
      </c>
    </row>
    <row r="14" spans="1:15" ht="30.6">
      <c r="A14" s="46">
        <v>9</v>
      </c>
      <c r="B14" s="46" t="s">
        <v>1238</v>
      </c>
      <c r="C14" s="47" t="s">
        <v>1239</v>
      </c>
      <c r="D14" s="46" t="s">
        <v>1223</v>
      </c>
      <c r="E14" s="48">
        <v>3205.2806518955813</v>
      </c>
      <c r="F14" s="48">
        <v>480.47861680537596</v>
      </c>
      <c r="G14" s="48">
        <v>730.67349437420796</v>
      </c>
      <c r="H14" s="48">
        <v>737.69135460608004</v>
      </c>
      <c r="I14" s="48">
        <v>969.44394830975989</v>
      </c>
      <c r="J14" s="48">
        <v>559.99782788666573</v>
      </c>
      <c r="K14" s="48">
        <v>660.98451021120013</v>
      </c>
      <c r="L14" s="48">
        <v>676.32587909017593</v>
      </c>
      <c r="M14" s="48">
        <v>1672.6414832972107</v>
      </c>
      <c r="N14" s="48">
        <v>646.29596553984004</v>
      </c>
    </row>
    <row r="15" spans="1:15" ht="30.6">
      <c r="A15" s="46">
        <v>10</v>
      </c>
      <c r="B15" s="46" t="s">
        <v>1240</v>
      </c>
      <c r="C15" s="47" t="s">
        <v>1241</v>
      </c>
      <c r="D15" s="46" t="s">
        <v>1223</v>
      </c>
      <c r="E15" s="48">
        <v>8319.2184913979072</v>
      </c>
      <c r="F15" s="48">
        <v>9836.7551603578868</v>
      </c>
      <c r="G15" s="48">
        <v>35458.755268824534</v>
      </c>
      <c r="H15" s="48">
        <v>47773.67551333888</v>
      </c>
      <c r="I15" s="48">
        <v>37896.445252108802</v>
      </c>
      <c r="J15" s="48">
        <v>15461.741828969896</v>
      </c>
      <c r="K15" s="48">
        <v>41226.397083284799</v>
      </c>
      <c r="L15" s="48">
        <v>7900.4785605688321</v>
      </c>
      <c r="M15" s="48">
        <v>37147.461803100712</v>
      </c>
      <c r="N15" s="48">
        <v>8615.8433272744442</v>
      </c>
    </row>
    <row r="16" spans="1:15" ht="20.399999999999999">
      <c r="A16" s="46">
        <v>11</v>
      </c>
      <c r="B16" s="46" t="s">
        <v>1242</v>
      </c>
      <c r="C16" s="47" t="s">
        <v>1243</v>
      </c>
      <c r="D16" s="46" t="s">
        <v>1223</v>
      </c>
      <c r="E16" s="48">
        <v>1717.5290965986462</v>
      </c>
      <c r="F16" s="48">
        <v>1385.2929685611521</v>
      </c>
      <c r="G16" s="48">
        <v>4502.5285599275521</v>
      </c>
      <c r="H16" s="48">
        <v>2111.2334874301441</v>
      </c>
      <c r="I16" s="48">
        <v>5640.4011538022396</v>
      </c>
      <c r="J16" s="48">
        <v>1603.2370246253381</v>
      </c>
      <c r="K16" s="48">
        <v>4406.5634014080006</v>
      </c>
      <c r="L16" s="48">
        <v>1951.9443807718401</v>
      </c>
      <c r="M16" s="48">
        <v>4792.0825618515028</v>
      </c>
      <c r="N16" s="48">
        <v>1867.07723378176</v>
      </c>
    </row>
    <row r="17" spans="1:14" ht="30.6">
      <c r="A17" s="46">
        <v>12</v>
      </c>
      <c r="B17" s="46" t="s">
        <v>1244</v>
      </c>
      <c r="C17" s="47" t="s">
        <v>1245</v>
      </c>
      <c r="D17" s="46" t="s">
        <v>1223</v>
      </c>
      <c r="E17" s="48">
        <v>2047.1090043243323</v>
      </c>
      <c r="F17" s="48">
        <v>463.50518740736004</v>
      </c>
      <c r="G17" s="48">
        <v>3396.6443522260479</v>
      </c>
      <c r="H17" s="48">
        <v>652.82420761599997</v>
      </c>
      <c r="I17" s="48">
        <v>4847.2197415487999</v>
      </c>
      <c r="J17" s="48">
        <v>495.13321461793998</v>
      </c>
      <c r="K17" s="48">
        <v>2732.0693088729604</v>
      </c>
      <c r="L17" s="48">
        <v>600.59827100671998</v>
      </c>
      <c r="M17" s="48">
        <v>1478.5586107627246</v>
      </c>
      <c r="N17" s="48">
        <v>430.86397702656001</v>
      </c>
    </row>
    <row r="18" spans="1:14" ht="20.399999999999999">
      <c r="A18" s="46">
        <v>13</v>
      </c>
      <c r="B18" s="46" t="s">
        <v>1246</v>
      </c>
      <c r="C18" s="47" t="s">
        <v>1247</v>
      </c>
      <c r="D18" s="46" t="s">
        <v>1223</v>
      </c>
      <c r="E18" s="48">
        <v>15151.391814318869</v>
      </c>
      <c r="F18" s="48">
        <v>14755.132740536832</v>
      </c>
      <c r="G18" s="48">
        <v>18884.947639731217</v>
      </c>
      <c r="H18" s="48">
        <v>22630.803981216257</v>
      </c>
      <c r="I18" s="48">
        <v>21768.423202955521</v>
      </c>
      <c r="J18" s="48">
        <v>17199.933285090447</v>
      </c>
      <c r="K18" s="48">
        <v>20371.542604709186</v>
      </c>
      <c r="L18" s="48">
        <v>20947.823173982211</v>
      </c>
      <c r="M18" s="48">
        <v>61548.972049936601</v>
      </c>
      <c r="N18" s="48">
        <v>22850.152914975231</v>
      </c>
    </row>
    <row r="19" spans="1:14" ht="20.399999999999999">
      <c r="A19" s="46">
        <v>14</v>
      </c>
      <c r="B19" s="46" t="s">
        <v>1248</v>
      </c>
      <c r="C19" s="47" t="s">
        <v>1249</v>
      </c>
      <c r="D19" s="46" t="s">
        <v>1223</v>
      </c>
      <c r="E19" s="48">
        <v>22894.19866060682</v>
      </c>
      <c r="F19" s="48">
        <v>22283.501502764546</v>
      </c>
      <c r="G19" s="48">
        <v>28479.283058832982</v>
      </c>
      <c r="H19" s="48">
        <v>34215.822369569796</v>
      </c>
      <c r="I19" s="48">
        <v>32696.700438447362</v>
      </c>
      <c r="J19" s="48">
        <v>26002.061305656527</v>
      </c>
      <c r="K19" s="48">
        <v>30852.112998617973</v>
      </c>
      <c r="L19" s="48">
        <v>31665.891014621699</v>
      </c>
      <c r="M19" s="48">
        <v>97179.058667767706</v>
      </c>
      <c r="N19" s="48">
        <v>34543.80125147607</v>
      </c>
    </row>
    <row r="20" spans="1:14" ht="20.399999999999999">
      <c r="A20" s="46">
        <v>15</v>
      </c>
      <c r="B20" s="46" t="s">
        <v>1250</v>
      </c>
      <c r="C20" s="47" t="s">
        <v>1251</v>
      </c>
      <c r="D20" s="46" t="s">
        <v>1223</v>
      </c>
      <c r="E20" s="48">
        <v>40519.760768134009</v>
      </c>
      <c r="F20" s="48">
        <v>41492.200987657736</v>
      </c>
      <c r="G20" s="48">
        <v>52096.230231589827</v>
      </c>
      <c r="H20" s="48">
        <v>62940.087504673793</v>
      </c>
      <c r="I20" s="48">
        <v>59136.080846895362</v>
      </c>
      <c r="J20" s="48">
        <v>47831.165824358366</v>
      </c>
      <c r="K20" s="48">
        <v>57111.705620288529</v>
      </c>
      <c r="L20" s="48">
        <v>58252.809693990908</v>
      </c>
      <c r="M20" s="48">
        <v>175486.20456618204</v>
      </c>
      <c r="N20" s="48">
        <v>63543.819331877072</v>
      </c>
    </row>
    <row r="21" spans="1:14" ht="30.6">
      <c r="A21" s="46">
        <v>16</v>
      </c>
      <c r="B21" s="46" t="s">
        <v>1252</v>
      </c>
      <c r="C21" s="47" t="s">
        <v>1253</v>
      </c>
      <c r="D21" s="46" t="s">
        <v>1223</v>
      </c>
      <c r="E21" s="48">
        <v>2242.0717666409355</v>
      </c>
      <c r="F21" s="48">
        <v>617.57170040473602</v>
      </c>
      <c r="G21" s="48">
        <v>1856.3056343560961</v>
      </c>
      <c r="H21" s="48">
        <v>947.90074945843207</v>
      </c>
      <c r="I21" s="48">
        <v>2467.6755047884803</v>
      </c>
      <c r="J21" s="48">
        <v>719.99720728285581</v>
      </c>
      <c r="K21" s="48">
        <v>1674.49409253504</v>
      </c>
      <c r="L21" s="48">
        <v>873.478789790208</v>
      </c>
      <c r="M21" s="48">
        <v>2149.0267158818597</v>
      </c>
      <c r="N21" s="48">
        <v>718.10662837759992</v>
      </c>
    </row>
    <row r="22" spans="1:14" ht="20.399999999999999">
      <c r="A22" s="46">
        <v>17</v>
      </c>
      <c r="B22" s="46" t="s">
        <v>1254</v>
      </c>
      <c r="C22" s="47" t="s">
        <v>1255</v>
      </c>
      <c r="D22" s="46" t="s">
        <v>1223</v>
      </c>
      <c r="E22" s="48">
        <v>1009.6285905681231</v>
      </c>
      <c r="F22" s="48">
        <v>1078.465590981632</v>
      </c>
      <c r="G22" s="48">
        <v>2211.768415403008</v>
      </c>
      <c r="H22" s="48">
        <v>1517.1634584995841</v>
      </c>
      <c r="I22" s="48">
        <v>2732.0693088729604</v>
      </c>
      <c r="J22" s="48">
        <v>1152.4279624076944</v>
      </c>
      <c r="K22" s="48">
        <v>2203.2817007040003</v>
      </c>
      <c r="L22" s="48">
        <v>1398.3494527134721</v>
      </c>
      <c r="M22" s="48">
        <v>3444.0887926119785</v>
      </c>
      <c r="N22" s="48">
        <v>1220.7812682419199</v>
      </c>
    </row>
    <row r="23" spans="1:14" ht="20.399999999999999">
      <c r="A23" s="46">
        <v>18</v>
      </c>
      <c r="B23" s="46" t="s">
        <v>1256</v>
      </c>
      <c r="C23" s="47" t="s">
        <v>1257</v>
      </c>
      <c r="D23" s="46" t="s">
        <v>1223</v>
      </c>
      <c r="E23" s="48">
        <v>31987.213457099813</v>
      </c>
      <c r="F23" s="48">
        <v>15524.159657108481</v>
      </c>
      <c r="G23" s="48">
        <v>21909.145989149227</v>
      </c>
      <c r="H23" s="48">
        <v>34476.952052616194</v>
      </c>
      <c r="I23" s="48">
        <v>21801.913084806223</v>
      </c>
      <c r="J23" s="48">
        <v>18195.605098765387</v>
      </c>
      <c r="K23" s="48">
        <v>27086.263915774696</v>
      </c>
      <c r="L23" s="48">
        <v>31904.824674609146</v>
      </c>
      <c r="M23" s="48">
        <v>78331.847354918733</v>
      </c>
      <c r="N23" s="48">
        <v>28580.643809428482</v>
      </c>
    </row>
    <row r="24" spans="1:14" ht="20.399999999999999">
      <c r="A24" s="46">
        <v>19</v>
      </c>
      <c r="B24" s="46" t="s">
        <v>1258</v>
      </c>
      <c r="C24" s="47" t="s">
        <v>1259</v>
      </c>
      <c r="D24" s="46" t="s">
        <v>1223</v>
      </c>
      <c r="E24" s="48">
        <v>18229.018276602386</v>
      </c>
      <c r="F24" s="48">
        <v>11373.50334508595</v>
      </c>
      <c r="G24" s="48">
        <v>28202.417048261996</v>
      </c>
      <c r="H24" s="48">
        <v>25022.751877921277</v>
      </c>
      <c r="I24" s="48">
        <v>29635.020187149079</v>
      </c>
      <c r="J24" s="48">
        <v>13243.191875698176</v>
      </c>
      <c r="K24" s="48">
        <v>33295.993061038847</v>
      </c>
      <c r="L24" s="48">
        <v>16132.591818606592</v>
      </c>
      <c r="M24" s="48">
        <v>201041.62570972295</v>
      </c>
      <c r="N24" s="48">
        <v>22548.548131056643</v>
      </c>
    </row>
    <row r="25" spans="1:14" ht="20.399999999999999">
      <c r="A25" s="46">
        <v>20</v>
      </c>
      <c r="B25" s="46" t="s">
        <v>1260</v>
      </c>
      <c r="C25" s="47" t="s">
        <v>1261</v>
      </c>
      <c r="D25" s="46" t="s">
        <v>1223</v>
      </c>
      <c r="E25" s="48">
        <v>830.91272511123691</v>
      </c>
      <c r="F25" s="48">
        <v>847.36582148556795</v>
      </c>
      <c r="G25" s="48">
        <v>1477.1453345727232</v>
      </c>
      <c r="H25" s="48">
        <v>1248.1998849617921</v>
      </c>
      <c r="I25" s="48">
        <v>1727.3728533519359</v>
      </c>
      <c r="J25" s="48">
        <v>949.18550749902033</v>
      </c>
      <c r="K25" s="48">
        <v>1568.7365709012481</v>
      </c>
      <c r="L25" s="48">
        <v>1155.4988474803199</v>
      </c>
      <c r="M25" s="48">
        <v>2833.6099390035029</v>
      </c>
      <c r="N25" s="48">
        <v>933.53861689088001</v>
      </c>
    </row>
    <row r="26" spans="1:14" ht="30.6">
      <c r="A26" s="46">
        <v>21</v>
      </c>
      <c r="B26" s="46" t="s">
        <v>1262</v>
      </c>
      <c r="C26" s="47" t="s">
        <v>1263</v>
      </c>
      <c r="D26" s="46" t="s">
        <v>1223</v>
      </c>
      <c r="E26" s="48">
        <v>1668.7884060194956</v>
      </c>
      <c r="F26" s="48">
        <v>1622.9209801333761</v>
      </c>
      <c r="G26" s="48">
        <v>2039.9614045636672</v>
      </c>
      <c r="H26" s="48">
        <v>2500.3167151692801</v>
      </c>
      <c r="I26" s="48">
        <v>2291.4129687321602</v>
      </c>
      <c r="J26" s="48">
        <v>1900.5331687736648</v>
      </c>
      <c r="K26" s="48">
        <v>2260.567024922304</v>
      </c>
      <c r="L26" s="48">
        <v>2307.080749714944</v>
      </c>
      <c r="M26" s="48">
        <v>5677.8062165088868</v>
      </c>
      <c r="N26" s="48">
        <v>2226.1305479705602</v>
      </c>
    </row>
    <row r="27" spans="1:14" ht="30.6">
      <c r="A27" s="46">
        <v>22</v>
      </c>
      <c r="B27" s="46" t="s">
        <v>1264</v>
      </c>
      <c r="C27" s="47" t="s">
        <v>1265</v>
      </c>
      <c r="D27" s="46" t="s">
        <v>1223</v>
      </c>
      <c r="E27" s="48">
        <v>16982.649188935531</v>
      </c>
      <c r="F27" s="48">
        <v>16444.641789847039</v>
      </c>
      <c r="G27" s="48">
        <v>25323.958439073223</v>
      </c>
      <c r="H27" s="48">
        <v>25363.52611429683</v>
      </c>
      <c r="I27" s="48">
        <v>30077.439152650448</v>
      </c>
      <c r="J27" s="48">
        <v>19275.600909689671</v>
      </c>
      <c r="K27" s="48">
        <v>26430.567281645184</v>
      </c>
      <c r="L27" s="48">
        <v>23472.947209040896</v>
      </c>
      <c r="M27" s="48">
        <v>57624.96924523935</v>
      </c>
      <c r="N27" s="48">
        <v>25607.682367945214</v>
      </c>
    </row>
    <row r="28" spans="1:14" ht="30.6">
      <c r="A28" s="46">
        <v>23</v>
      </c>
      <c r="B28" s="46" t="s">
        <v>1266</v>
      </c>
      <c r="C28" s="47" t="s">
        <v>1267</v>
      </c>
      <c r="D28" s="46" t="s">
        <v>1223</v>
      </c>
      <c r="E28" s="48">
        <v>73232.736226569745</v>
      </c>
      <c r="F28" s="48">
        <v>44257.564331119109</v>
      </c>
      <c r="G28" s="48">
        <v>65456.101377915205</v>
      </c>
      <c r="H28" s="48">
        <v>68251.465257837568</v>
      </c>
      <c r="I28" s="48">
        <v>76014.981299648556</v>
      </c>
      <c r="J28" s="48">
        <v>51866.825846560925</v>
      </c>
      <c r="K28" s="48">
        <v>70044.087890740731</v>
      </c>
      <c r="L28" s="48">
        <v>111934.5442862546</v>
      </c>
      <c r="M28" s="48">
        <v>155068.6863755541</v>
      </c>
      <c r="N28" s="48">
        <v>68905.203419344223</v>
      </c>
    </row>
    <row r="29" spans="1:14" ht="30.6">
      <c r="A29" s="46">
        <v>24</v>
      </c>
      <c r="B29" s="46" t="s">
        <v>1268</v>
      </c>
      <c r="C29" s="47" t="s">
        <v>1269</v>
      </c>
      <c r="D29" s="46" t="s">
        <v>1223</v>
      </c>
      <c r="E29" s="48">
        <v>136231.74385476921</v>
      </c>
      <c r="F29" s="48">
        <v>199769.43012415693</v>
      </c>
      <c r="G29" s="48">
        <v>221338.77458499992</v>
      </c>
      <c r="H29" s="48">
        <v>392434.82722103654</v>
      </c>
      <c r="I29" s="48">
        <v>250469.06373603072</v>
      </c>
      <c r="J29" s="48">
        <v>297296.1441483263</v>
      </c>
      <c r="K29" s="48">
        <v>243427.37542058073</v>
      </c>
      <c r="L29" s="48">
        <v>217808.26862900221</v>
      </c>
      <c r="M29" s="48">
        <v>424963.85770151159</v>
      </c>
      <c r="N29" s="48">
        <v>235208.6450587991</v>
      </c>
    </row>
    <row r="30" spans="1:14" ht="30.6">
      <c r="A30" s="46">
        <v>25</v>
      </c>
      <c r="B30" s="46" t="s">
        <v>1270</v>
      </c>
      <c r="C30" s="47" t="s">
        <v>1271</v>
      </c>
      <c r="D30" s="46" t="s">
        <v>1223</v>
      </c>
      <c r="E30" s="48">
        <v>136231.74385476921</v>
      </c>
      <c r="F30" s="48">
        <v>235112.02707607197</v>
      </c>
      <c r="G30" s="48">
        <v>221338.77458499992</v>
      </c>
      <c r="H30" s="48">
        <v>213593.63554463338</v>
      </c>
      <c r="I30" s="48">
        <v>250469.06373603072</v>
      </c>
      <c r="J30" s="48">
        <v>220438.78460413846</v>
      </c>
      <c r="K30" s="48">
        <v>243427.37542058073</v>
      </c>
      <c r="L30" s="48">
        <v>228690.84816996095</v>
      </c>
      <c r="M30" s="48">
        <v>424963.85770151159</v>
      </c>
      <c r="N30" s="48">
        <v>235208.6450587991</v>
      </c>
    </row>
    <row r="31" spans="1:14" ht="30.6">
      <c r="A31" s="46">
        <v>26</v>
      </c>
      <c r="B31" s="46" t="s">
        <v>1272</v>
      </c>
      <c r="C31" s="47" t="s">
        <v>1273</v>
      </c>
      <c r="D31" s="46" t="s">
        <v>1223</v>
      </c>
      <c r="E31" s="48">
        <v>2546.1208364442095</v>
      </c>
      <c r="F31" s="48">
        <v>2548.6257065328641</v>
      </c>
      <c r="G31" s="48">
        <v>7263.2894927252346</v>
      </c>
      <c r="H31" s="48">
        <v>3928.6960814330878</v>
      </c>
      <c r="I31" s="48">
        <v>8985.8640881511928</v>
      </c>
      <c r="J31" s="48">
        <v>2985.9343641370087</v>
      </c>
      <c r="K31" s="48">
        <v>7221.4761022274315</v>
      </c>
      <c r="L31" s="48">
        <v>3646.6760237429767</v>
      </c>
      <c r="M31" s="48">
        <v>8924.283357085751</v>
      </c>
      <c r="N31" s="48">
        <v>3087.8585020236801</v>
      </c>
    </row>
    <row r="32" spans="1:14">
      <c r="A32" s="46">
        <v>27</v>
      </c>
      <c r="B32" s="46" t="s">
        <v>1274</v>
      </c>
      <c r="C32" s="47" t="s">
        <v>1275</v>
      </c>
      <c r="D32" s="46" t="s">
        <v>1223</v>
      </c>
      <c r="E32" s="48">
        <v>49253.628322864693</v>
      </c>
      <c r="F32" s="48">
        <v>50712.690096026112</v>
      </c>
      <c r="G32" s="48">
        <v>60283.32799639141</v>
      </c>
      <c r="H32" s="48">
        <v>77235.632003048959</v>
      </c>
      <c r="I32" s="48">
        <v>64335.825660556795</v>
      </c>
      <c r="J32" s="48">
        <v>58695.988546869929</v>
      </c>
      <c r="K32" s="48">
        <v>70180.691356184383</v>
      </c>
      <c r="L32" s="48">
        <v>73856.613904428537</v>
      </c>
      <c r="M32" s="48">
        <v>175486.20456618204</v>
      </c>
      <c r="N32" s="48">
        <v>33739.521827693163</v>
      </c>
    </row>
    <row r="33" spans="1:14">
      <c r="A33" s="46">
        <v>28</v>
      </c>
      <c r="B33" s="46" t="s">
        <v>1276</v>
      </c>
      <c r="C33" s="47" t="s">
        <v>1277</v>
      </c>
      <c r="D33" s="46" t="s">
        <v>1223</v>
      </c>
      <c r="E33" s="48">
        <v>40519.760768134009</v>
      </c>
      <c r="F33" s="48">
        <v>41492.200987657736</v>
      </c>
      <c r="G33" s="48">
        <v>47712.189265344561</v>
      </c>
      <c r="H33" s="48">
        <v>62940.087504673793</v>
      </c>
      <c r="I33" s="48">
        <v>49353.510095769598</v>
      </c>
      <c r="J33" s="48">
        <v>47831.165824358366</v>
      </c>
      <c r="K33" s="48">
        <v>57111.705620288529</v>
      </c>
      <c r="L33" s="48">
        <v>58252.809693990908</v>
      </c>
      <c r="M33" s="48">
        <v>143003.78926291029</v>
      </c>
      <c r="N33" s="48">
        <v>63543.819331877072</v>
      </c>
    </row>
    <row r="34" spans="1:14" ht="20.399999999999999">
      <c r="A34" s="46">
        <v>29</v>
      </c>
      <c r="B34" s="46" t="s">
        <v>1278</v>
      </c>
      <c r="C34" s="47" t="s">
        <v>1279</v>
      </c>
      <c r="D34" s="46" t="s">
        <v>1223</v>
      </c>
      <c r="E34" s="48">
        <v>6299.1540110388187</v>
      </c>
      <c r="F34" s="48">
        <v>3382.9350438661122</v>
      </c>
      <c r="G34" s="48">
        <v>6398.3300588444154</v>
      </c>
      <c r="H34" s="48">
        <v>5199.0919894538247</v>
      </c>
      <c r="I34" s="48">
        <v>7931.8141225343998</v>
      </c>
      <c r="J34" s="48">
        <v>3952.4171018410225</v>
      </c>
      <c r="K34" s="48">
        <v>6345.4512980275204</v>
      </c>
      <c r="L34" s="48">
        <v>4819.148300621312</v>
      </c>
      <c r="M34" s="48">
        <v>13839.873201459199</v>
      </c>
      <c r="N34" s="48">
        <v>2809.2331302131706</v>
      </c>
    </row>
    <row r="35" spans="1:14">
      <c r="A35" s="46">
        <v>30</v>
      </c>
      <c r="B35" s="46" t="s">
        <v>1280</v>
      </c>
      <c r="C35" s="47" t="s">
        <v>1281</v>
      </c>
      <c r="D35" s="46" t="s">
        <v>1223</v>
      </c>
      <c r="E35" s="48">
        <v>570.96237535576608</v>
      </c>
      <c r="F35" s="48">
        <v>1846.186859138048</v>
      </c>
      <c r="G35" s="48">
        <v>6398.3300588444154</v>
      </c>
      <c r="H35" s="48">
        <v>2526.4296834739202</v>
      </c>
      <c r="I35" s="48">
        <v>7931.8141225343998</v>
      </c>
      <c r="J35" s="48">
        <v>18031.281411817949</v>
      </c>
      <c r="K35" s="48">
        <v>6345.4512980275204</v>
      </c>
      <c r="L35" s="48">
        <v>2341.0276085109763</v>
      </c>
      <c r="M35" s="48">
        <v>9001.9165060995456</v>
      </c>
      <c r="N35" s="48">
        <v>3877.7757932390396</v>
      </c>
    </row>
    <row r="36" spans="1:14" ht="30.6">
      <c r="A36" s="46">
        <v>31</v>
      </c>
      <c r="B36" s="46" t="s">
        <v>1282</v>
      </c>
      <c r="C36" s="47" t="s">
        <v>1283</v>
      </c>
      <c r="D36" s="46" t="s">
        <v>1223</v>
      </c>
      <c r="E36" s="48">
        <v>2406.8617205037785</v>
      </c>
      <c r="F36" s="48">
        <v>2000.2533721354241</v>
      </c>
      <c r="G36" s="48">
        <v>2677.4246585744631</v>
      </c>
      <c r="H36" s="48">
        <v>2958.5993089157123</v>
      </c>
      <c r="I36" s="48">
        <v>3348.9881850700799</v>
      </c>
      <c r="J36" s="48">
        <v>2249.7210035369717</v>
      </c>
      <c r="K36" s="48">
        <v>2625.4304745588861</v>
      </c>
      <c r="L36" s="48">
        <v>2735.3334299110397</v>
      </c>
      <c r="M36" s="48">
        <v>6718.7961691938599</v>
      </c>
      <c r="N36" s="48">
        <v>2728.8051878348801</v>
      </c>
    </row>
    <row r="37" spans="1:14" ht="30.6">
      <c r="A37" s="46">
        <v>32</v>
      </c>
      <c r="B37" s="46" t="s">
        <v>1284</v>
      </c>
      <c r="C37" s="47" t="s">
        <v>1285</v>
      </c>
      <c r="D37" s="46" t="s">
        <v>1223</v>
      </c>
      <c r="E37" s="48">
        <v>11317.124155425674</v>
      </c>
      <c r="F37" s="48">
        <v>9435.9210968816642</v>
      </c>
      <c r="G37" s="48">
        <v>13098.408522933101</v>
      </c>
      <c r="H37" s="48">
        <v>14557.979829836799</v>
      </c>
      <c r="I37" s="48">
        <v>16039.890781125119</v>
      </c>
      <c r="J37" s="48">
        <v>11064.821946756803</v>
      </c>
      <c r="K37" s="48">
        <v>13187.962947733864</v>
      </c>
      <c r="L37" s="48">
        <v>13469.069051533314</v>
      </c>
      <c r="M37" s="48">
        <v>33075.250259377128</v>
      </c>
      <c r="N37" s="48">
        <v>13069.54063647232</v>
      </c>
    </row>
    <row r="38" spans="1:14">
      <c r="A38" s="46">
        <v>33</v>
      </c>
      <c r="B38" s="46" t="s">
        <v>1286</v>
      </c>
      <c r="C38" s="47" t="s">
        <v>1287</v>
      </c>
      <c r="D38" s="46" t="s">
        <v>1223</v>
      </c>
      <c r="E38" s="48">
        <v>5208.2909361721104</v>
      </c>
      <c r="F38" s="48">
        <v>5302.2382142571523</v>
      </c>
      <c r="G38" s="48">
        <v>6300.3803147337112</v>
      </c>
      <c r="H38" s="48">
        <v>8178.5816730132474</v>
      </c>
      <c r="I38" s="48">
        <v>6697.9763701401598</v>
      </c>
      <c r="J38" s="48">
        <v>6030.2468802158701</v>
      </c>
      <c r="K38" s="48">
        <v>7360.7235057119242</v>
      </c>
      <c r="L38" s="48">
        <v>7563.621269438976</v>
      </c>
      <c r="M38" s="48">
        <v>18579.024070801301</v>
      </c>
      <c r="N38" s="48">
        <v>77977.762562266827</v>
      </c>
    </row>
    <row r="39" spans="1:14">
      <c r="A39" s="46">
        <v>34</v>
      </c>
      <c r="B39" s="46" t="s">
        <v>1288</v>
      </c>
      <c r="C39" s="47" t="s">
        <v>1289</v>
      </c>
      <c r="D39" s="46" t="s">
        <v>1223</v>
      </c>
      <c r="E39" s="48">
        <v>28624.711281555548</v>
      </c>
      <c r="F39" s="48">
        <v>27724.138449036287</v>
      </c>
      <c r="G39" s="48">
        <v>33550.552068435594</v>
      </c>
      <c r="H39" s="48">
        <v>42771.736434585087</v>
      </c>
      <c r="I39" s="48">
        <v>36133.819891545601</v>
      </c>
      <c r="J39" s="48">
        <v>32504.73878584629</v>
      </c>
      <c r="K39" s="48">
        <v>38731.048360335473</v>
      </c>
      <c r="L39" s="48">
        <v>39587.259949834239</v>
      </c>
      <c r="M39" s="48">
        <v>97179.058667767706</v>
      </c>
      <c r="N39" s="48">
        <v>38634.136606714877</v>
      </c>
    </row>
    <row r="40" spans="1:14">
      <c r="A40" s="46">
        <v>35</v>
      </c>
      <c r="B40" s="46" t="s">
        <v>1290</v>
      </c>
      <c r="C40" s="47" t="s">
        <v>1291</v>
      </c>
      <c r="D40" s="46" t="s">
        <v>1223</v>
      </c>
      <c r="E40" s="48">
        <v>884.29538622173527</v>
      </c>
      <c r="F40" s="48">
        <v>861.72795405312002</v>
      </c>
      <c r="G40" s="48">
        <v>1918.3141417165018</v>
      </c>
      <c r="H40" s="48">
        <v>1327.844438290944</v>
      </c>
      <c r="I40" s="48">
        <v>2643.9380408447996</v>
      </c>
      <c r="J40" s="48">
        <v>1008.6447363286854</v>
      </c>
      <c r="K40" s="48">
        <v>1636.5976472829313</v>
      </c>
      <c r="L40" s="48">
        <v>1232.5321039790081</v>
      </c>
      <c r="M40" s="48">
        <v>3010.0489140348545</v>
      </c>
      <c r="N40" s="48">
        <v>1148.9706054041601</v>
      </c>
    </row>
    <row r="41" spans="1:14" ht="30.6">
      <c r="A41" s="46">
        <v>36</v>
      </c>
      <c r="B41" s="46" t="s">
        <v>1292</v>
      </c>
      <c r="C41" s="47" t="s">
        <v>1293</v>
      </c>
      <c r="D41" s="46" t="s">
        <v>1223</v>
      </c>
      <c r="E41" s="48">
        <v>570.96237535576608</v>
      </c>
      <c r="F41" s="48">
        <v>480.47861680537596</v>
      </c>
      <c r="G41" s="48">
        <v>1054.5395837725057</v>
      </c>
      <c r="H41" s="48">
        <v>737.69135460608004</v>
      </c>
      <c r="I41" s="48">
        <v>1692.1203461406722</v>
      </c>
      <c r="J41" s="48">
        <v>559.99782788666573</v>
      </c>
      <c r="K41" s="48">
        <v>660.98451021120013</v>
      </c>
      <c r="L41" s="48">
        <v>676.32587909017593</v>
      </c>
      <c r="M41" s="48">
        <v>1672.6414832972107</v>
      </c>
      <c r="N41" s="48">
        <v>646.29596553984004</v>
      </c>
    </row>
    <row r="42" spans="1:14" ht="30.6">
      <c r="A42" s="46">
        <v>37</v>
      </c>
      <c r="B42" s="46" t="s">
        <v>1294</v>
      </c>
      <c r="C42" s="47" t="s">
        <v>1295</v>
      </c>
      <c r="D42" s="46" t="s">
        <v>1223</v>
      </c>
      <c r="E42" s="48">
        <v>4075.6501265232737</v>
      </c>
      <c r="F42" s="48">
        <v>3952.1977529072642</v>
      </c>
      <c r="G42" s="48">
        <v>5495.0596363396517</v>
      </c>
      <c r="H42" s="48">
        <v>6092.1555054725113</v>
      </c>
      <c r="I42" s="48">
        <v>6786.1076381683206</v>
      </c>
      <c r="J42" s="48">
        <v>4629.1712336113951</v>
      </c>
      <c r="K42" s="48">
        <v>5475.595682589581</v>
      </c>
      <c r="L42" s="48">
        <v>5643.0124506327038</v>
      </c>
      <c r="M42" s="48">
        <v>13839.873201459199</v>
      </c>
      <c r="N42" s="48">
        <v>6149.8651654257665</v>
      </c>
    </row>
    <row r="43" spans="1:14" ht="30.6">
      <c r="A43" s="46">
        <v>38</v>
      </c>
      <c r="B43" s="46" t="s">
        <v>1296</v>
      </c>
      <c r="C43" s="47" t="s">
        <v>1297</v>
      </c>
      <c r="D43" s="46" t="s">
        <v>1223</v>
      </c>
      <c r="E43" s="48">
        <v>1650.2205238941049</v>
      </c>
      <c r="F43" s="48">
        <v>1602.0306054896641</v>
      </c>
      <c r="G43" s="48">
        <v>2787.6181206990054</v>
      </c>
      <c r="H43" s="48">
        <v>2470.2868016189441</v>
      </c>
      <c r="I43" s="48">
        <v>3512.9123436024574</v>
      </c>
      <c r="J43" s="48">
        <v>1878.9116310174229</v>
      </c>
      <c r="K43" s="48">
        <v>2707.392553825076</v>
      </c>
      <c r="L43" s="48">
        <v>2288.8016719016964</v>
      </c>
      <c r="M43" s="48">
        <v>2685.4011999771674</v>
      </c>
      <c r="N43" s="48">
        <v>2226.1305479705602</v>
      </c>
    </row>
    <row r="44" spans="1:14" ht="30.6">
      <c r="A44" s="46">
        <v>39</v>
      </c>
      <c r="B44" s="46" t="s">
        <v>1298</v>
      </c>
      <c r="C44" s="47" t="s">
        <v>1299</v>
      </c>
      <c r="D44" s="46" t="s">
        <v>1223</v>
      </c>
      <c r="E44" s="48">
        <v>431.70325941533542</v>
      </c>
      <c r="F44" s="48">
        <v>14670.265593546752</v>
      </c>
      <c r="G44" s="48">
        <v>16633.683359767445</v>
      </c>
      <c r="H44" s="48">
        <v>22630.803981216257</v>
      </c>
      <c r="I44" s="48">
        <v>16744.940925350398</v>
      </c>
      <c r="J44" s="48">
        <v>56118.701246325902</v>
      </c>
      <c r="K44" s="48">
        <v>20371.542604709186</v>
      </c>
      <c r="L44" s="48">
        <v>20947.823173982211</v>
      </c>
      <c r="M44" s="48">
        <v>51417.846103636417</v>
      </c>
      <c r="N44" s="48">
        <v>22850.152914975231</v>
      </c>
    </row>
    <row r="45" spans="1:14" ht="30.6">
      <c r="A45" s="46">
        <v>40</v>
      </c>
      <c r="B45" s="46" t="s">
        <v>1300</v>
      </c>
      <c r="C45" s="47" t="s">
        <v>1301</v>
      </c>
      <c r="D45" s="46" t="s">
        <v>1223</v>
      </c>
      <c r="E45" s="48">
        <v>5821.031046310005</v>
      </c>
      <c r="F45" s="48">
        <v>5643.0124506327038</v>
      </c>
      <c r="G45" s="48">
        <v>8170.1145430404686</v>
      </c>
      <c r="H45" s="48">
        <v>8704.7579843517451</v>
      </c>
      <c r="I45" s="48">
        <v>10399.489627322879</v>
      </c>
      <c r="J45" s="48">
        <v>6615.109476522216</v>
      </c>
      <c r="K45" s="48">
        <v>7831.3444769822972</v>
      </c>
      <c r="L45" s="48">
        <v>8051.9337767357438</v>
      </c>
      <c r="M45" s="48">
        <v>19775.280321513863</v>
      </c>
      <c r="N45" s="48">
        <v>8788.1889180850685</v>
      </c>
    </row>
    <row r="46" spans="1:14" ht="30.6">
      <c r="A46" s="46">
        <v>41</v>
      </c>
      <c r="B46" s="46" t="s">
        <v>1302</v>
      </c>
      <c r="C46" s="47" t="s">
        <v>1303</v>
      </c>
      <c r="D46" s="46" t="s">
        <v>1223</v>
      </c>
      <c r="E46" s="48">
        <v>784.4930197977601</v>
      </c>
      <c r="F46" s="48">
        <v>769.02691657164814</v>
      </c>
      <c r="G46" s="48">
        <v>982.65711027190775</v>
      </c>
      <c r="H46" s="48">
        <v>1182.9174642001919</v>
      </c>
      <c r="I46" s="48">
        <v>1145.7064843660801</v>
      </c>
      <c r="J46" s="48">
        <v>1603.2370246253381</v>
      </c>
      <c r="K46" s="48">
        <v>1046.9994641745409</v>
      </c>
      <c r="L46" s="48">
        <v>1096.74466879488</v>
      </c>
      <c r="M46" s="48">
        <v>2685.4011999771674</v>
      </c>
      <c r="N46" s="48">
        <v>1220.7812682419199</v>
      </c>
    </row>
    <row r="47" spans="1:14" ht="30.6">
      <c r="A47" s="46">
        <v>42</v>
      </c>
      <c r="B47" s="46" t="s">
        <v>1304</v>
      </c>
      <c r="C47" s="47" t="s">
        <v>1305</v>
      </c>
      <c r="D47" s="46" t="s">
        <v>1223</v>
      </c>
      <c r="E47" s="48">
        <v>570.96237535576608</v>
      </c>
      <c r="F47" s="48">
        <v>424.33573495039997</v>
      </c>
      <c r="G47" s="48">
        <v>771.74919351740675</v>
      </c>
      <c r="H47" s="48">
        <v>652.82420761599997</v>
      </c>
      <c r="I47" s="48">
        <v>1145.7064843660801</v>
      </c>
      <c r="J47" s="48">
        <v>495.13321461793998</v>
      </c>
      <c r="K47" s="48">
        <v>576.37849290416648</v>
      </c>
      <c r="L47" s="48">
        <v>600.59827100671998</v>
      </c>
      <c r="M47" s="48">
        <v>1478.5586107627246</v>
      </c>
      <c r="N47" s="48">
        <v>646.29596553984004</v>
      </c>
    </row>
    <row r="48" spans="1:14">
      <c r="A48" s="46">
        <v>43</v>
      </c>
      <c r="B48" s="46" t="s">
        <v>1306</v>
      </c>
      <c r="C48" s="47" t="s">
        <v>1307</v>
      </c>
      <c r="D48" s="46" t="s">
        <v>1223</v>
      </c>
      <c r="E48" s="48">
        <v>22852.420925824685</v>
      </c>
      <c r="F48" s="48">
        <v>22177.743981130752</v>
      </c>
      <c r="G48" s="48">
        <v>31915.4232756198</v>
      </c>
      <c r="H48" s="48">
        <v>34215.822369569796</v>
      </c>
      <c r="I48" s="48">
        <v>40364.120756897282</v>
      </c>
      <c r="J48" s="48">
        <v>26002.061305656527</v>
      </c>
      <c r="K48" s="48">
        <v>30852.112998617973</v>
      </c>
      <c r="L48" s="48">
        <v>31665.891014621699</v>
      </c>
      <c r="M48" s="48">
        <v>77739.0123988134</v>
      </c>
      <c r="N48" s="48">
        <v>34543.80125147607</v>
      </c>
    </row>
    <row r="49" spans="1:14" ht="30.6">
      <c r="A49" s="46">
        <v>44</v>
      </c>
      <c r="B49" s="46" t="s">
        <v>1308</v>
      </c>
      <c r="C49" s="47" t="s">
        <v>1309</v>
      </c>
      <c r="D49" s="46" t="s">
        <v>1223</v>
      </c>
      <c r="E49" s="48">
        <v>22970.791174374055</v>
      </c>
      <c r="F49" s="48">
        <v>2000.2533721354241</v>
      </c>
      <c r="G49" s="48">
        <v>142645.23924089773</v>
      </c>
      <c r="H49" s="48">
        <v>38819.538681677826</v>
      </c>
      <c r="I49" s="48">
        <v>161280.22049153279</v>
      </c>
      <c r="J49" s="48">
        <v>29500.426114616468</v>
      </c>
      <c r="K49" s="48">
        <v>157019.07368237127</v>
      </c>
      <c r="L49" s="48">
        <v>118422.3112615424</v>
      </c>
      <c r="M49" s="48">
        <v>88198.314838671911</v>
      </c>
      <c r="N49" s="48">
        <v>39191.387350335899</v>
      </c>
    </row>
    <row r="50" spans="1:14" ht="30.6">
      <c r="A50" s="46">
        <v>45</v>
      </c>
      <c r="B50" s="46" t="s">
        <v>1310</v>
      </c>
      <c r="C50" s="47" t="s">
        <v>1311</v>
      </c>
      <c r="D50" s="46" t="s">
        <v>1223</v>
      </c>
      <c r="E50" s="48">
        <v>18495.931582154877</v>
      </c>
      <c r="F50" s="48">
        <v>26126.024788792318</v>
      </c>
      <c r="G50" s="48">
        <v>114507.39793119259</v>
      </c>
      <c r="H50" s="48">
        <v>31225.887498688513</v>
      </c>
      <c r="I50" s="48">
        <v>126027.7132802688</v>
      </c>
      <c r="J50" s="48">
        <v>23730.718764363319</v>
      </c>
      <c r="K50" s="48">
        <v>129484.66226867336</v>
      </c>
      <c r="L50" s="48">
        <v>97657.278865692671</v>
      </c>
      <c r="M50" s="48">
        <v>70946.111860106379</v>
      </c>
      <c r="N50" s="48">
        <v>31526.31719903339</v>
      </c>
    </row>
    <row r="51" spans="1:14" ht="30.6">
      <c r="A51" s="46">
        <v>46</v>
      </c>
      <c r="B51" s="46" t="s">
        <v>1312</v>
      </c>
      <c r="C51" s="47" t="s">
        <v>1313</v>
      </c>
      <c r="D51" s="46" t="s">
        <v>1223</v>
      </c>
      <c r="E51" s="48">
        <v>12475.295802996925</v>
      </c>
      <c r="F51" s="48">
        <v>15368.787495695871</v>
      </c>
      <c r="G51" s="48">
        <v>12900.92920012926</v>
      </c>
      <c r="H51" s="48">
        <v>18741.277352240129</v>
      </c>
      <c r="I51" s="48">
        <v>11828.978794739638</v>
      </c>
      <c r="J51" s="48">
        <v>14243.187996924362</v>
      </c>
      <c r="K51" s="48">
        <v>16958.218593978549</v>
      </c>
      <c r="L51" s="48">
        <v>38248.970324221438</v>
      </c>
      <c r="M51" s="48">
        <v>42578.253454565704</v>
      </c>
      <c r="N51" s="48">
        <v>18922.109657749759</v>
      </c>
    </row>
    <row r="52" spans="1:14" ht="30.6">
      <c r="A52" s="46">
        <v>47</v>
      </c>
      <c r="B52" s="46" t="s">
        <v>1314</v>
      </c>
      <c r="C52" s="47" t="s">
        <v>1315</v>
      </c>
      <c r="D52" s="46" t="s">
        <v>1223</v>
      </c>
      <c r="E52" s="48">
        <v>1678.0723470821908</v>
      </c>
      <c r="F52" s="48">
        <v>2000.2533721354241</v>
      </c>
      <c r="G52" s="48">
        <v>2226.7768439360998</v>
      </c>
      <c r="H52" s="48">
        <v>2526.4296834739202</v>
      </c>
      <c r="I52" s="48">
        <v>2732.0693088729604</v>
      </c>
      <c r="J52" s="48">
        <v>1921.0736296420946</v>
      </c>
      <c r="K52" s="48">
        <v>2236.7715825547011</v>
      </c>
      <c r="L52" s="48">
        <v>20831.620465026557</v>
      </c>
      <c r="M52" s="48">
        <v>5737.7954680195462</v>
      </c>
      <c r="N52" s="48">
        <v>2552.1509572539903</v>
      </c>
    </row>
    <row r="53" spans="1:14" ht="30.6">
      <c r="A53" s="46">
        <v>48</v>
      </c>
      <c r="B53" s="46" t="s">
        <v>1316</v>
      </c>
      <c r="C53" s="47" t="s">
        <v>1317</v>
      </c>
      <c r="D53" s="46" t="s">
        <v>1223</v>
      </c>
      <c r="E53" s="48">
        <v>37808.849977826954</v>
      </c>
      <c r="F53" s="48">
        <v>59931.873555979262</v>
      </c>
      <c r="G53" s="48">
        <v>240907.00068163246</v>
      </c>
      <c r="H53" s="48">
        <v>67688.730790872578</v>
      </c>
      <c r="I53" s="48">
        <v>262631.17872391682</v>
      </c>
      <c r="J53" s="48">
        <v>51439.800475875156</v>
      </c>
      <c r="K53" s="48">
        <v>274929.89717724652</v>
      </c>
      <c r="L53" s="48">
        <v>207356.55306507007</v>
      </c>
      <c r="M53" s="48">
        <v>153794.79697582772</v>
      </c>
      <c r="N53" s="48">
        <v>68337.899182925932</v>
      </c>
    </row>
    <row r="54" spans="1:14" ht="30.6">
      <c r="A54" s="46">
        <v>49</v>
      </c>
      <c r="B54" s="46" t="s">
        <v>1318</v>
      </c>
      <c r="C54" s="47" t="s">
        <v>1319</v>
      </c>
      <c r="D54" s="46" t="s">
        <v>1223</v>
      </c>
      <c r="E54" s="48">
        <v>2061.0349159183752</v>
      </c>
      <c r="F54" s="48">
        <v>2818.8949284858877</v>
      </c>
      <c r="G54" s="48">
        <v>12358.256021064308</v>
      </c>
      <c r="H54" s="48">
        <v>3106.1375798369281</v>
      </c>
      <c r="I54" s="48">
        <v>17449.991069575681</v>
      </c>
      <c r="J54" s="48">
        <v>2359.9908460938054</v>
      </c>
      <c r="K54" s="48">
        <v>10126.282696435586</v>
      </c>
      <c r="L54" s="48">
        <v>25407.91816041472</v>
      </c>
      <c r="M54" s="48">
        <v>7054.0302217534272</v>
      </c>
      <c r="N54" s="48">
        <v>3135.2535394966017</v>
      </c>
    </row>
    <row r="55" spans="1:14">
      <c r="A55" s="46">
        <v>50</v>
      </c>
      <c r="B55" s="46" t="s">
        <v>1320</v>
      </c>
      <c r="C55" s="47" t="s">
        <v>1321</v>
      </c>
      <c r="D55" s="46" t="s">
        <v>1223</v>
      </c>
      <c r="E55" s="48">
        <v>17275.093332410434</v>
      </c>
      <c r="F55" s="48">
        <v>17560.971184870399</v>
      </c>
      <c r="G55" s="48">
        <v>21158.724562494634</v>
      </c>
      <c r="H55" s="48">
        <v>27089.593319233536</v>
      </c>
      <c r="I55" s="48">
        <v>22720.240897659645</v>
      </c>
      <c r="J55" s="48">
        <v>20586.947174605742</v>
      </c>
      <c r="K55" s="48">
        <v>24493.442010386229</v>
      </c>
      <c r="L55" s="48">
        <v>25071.060869284862</v>
      </c>
      <c r="M55" s="48">
        <v>61548.972049936601</v>
      </c>
      <c r="N55" s="48">
        <v>27349.809048389274</v>
      </c>
    </row>
    <row r="56" spans="1:14">
      <c r="A56" s="46">
        <v>51</v>
      </c>
      <c r="B56" s="46" t="s">
        <v>1322</v>
      </c>
      <c r="C56" s="47" t="s">
        <v>1323</v>
      </c>
      <c r="D56" s="46" t="s">
        <v>1223</v>
      </c>
      <c r="E56" s="48">
        <v>3230.8114898179938</v>
      </c>
      <c r="F56" s="48">
        <v>3136.1674933872641</v>
      </c>
      <c r="G56" s="48">
        <v>4533.3353342849505</v>
      </c>
      <c r="H56" s="48">
        <v>4836.1217300193284</v>
      </c>
      <c r="I56" s="48">
        <v>5816.6636898585602</v>
      </c>
      <c r="J56" s="48">
        <v>3675.6614185611261</v>
      </c>
      <c r="K56" s="48">
        <v>4299.0432544136447</v>
      </c>
      <c r="L56" s="48">
        <v>4479.6797126609927</v>
      </c>
      <c r="M56" s="48">
        <v>10985.090585451935</v>
      </c>
      <c r="N56" s="48">
        <v>4883.1250729676794</v>
      </c>
    </row>
    <row r="57" spans="1:14" ht="20.399999999999999">
      <c r="A57" s="46">
        <v>52</v>
      </c>
      <c r="B57" s="46" t="s">
        <v>1324</v>
      </c>
      <c r="C57" s="47" t="s">
        <v>1325</v>
      </c>
      <c r="D57" s="46" t="s">
        <v>1223</v>
      </c>
      <c r="E57" s="48">
        <v>373618.28215658176</v>
      </c>
      <c r="F57" s="48">
        <v>307336.58046146046</v>
      </c>
      <c r="G57" s="48">
        <v>326581.82504549605</v>
      </c>
      <c r="H57" s="48">
        <v>386501.96082222235</v>
      </c>
      <c r="I57" s="48">
        <v>370151.32571827207</v>
      </c>
      <c r="J57" s="48">
        <v>441028.91997257055</v>
      </c>
      <c r="K57" s="48">
        <v>358584.97810225637</v>
      </c>
      <c r="L57" s="48">
        <v>384691.02647029562</v>
      </c>
      <c r="M57" s="48">
        <v>718547.72581517859</v>
      </c>
      <c r="N57" s="48">
        <v>301604.78391859203</v>
      </c>
    </row>
    <row r="58" spans="1:14" ht="20.399999999999999">
      <c r="A58" s="46">
        <v>53</v>
      </c>
      <c r="B58" s="46" t="s">
        <v>1326</v>
      </c>
      <c r="C58" s="47" t="s">
        <v>1327</v>
      </c>
      <c r="D58" s="46" t="s">
        <v>1223</v>
      </c>
      <c r="E58" s="48">
        <v>380736.84487880627</v>
      </c>
      <c r="F58" s="48">
        <v>307336.58046146046</v>
      </c>
      <c r="G58" s="48">
        <v>349094.4678451338</v>
      </c>
      <c r="H58" s="48">
        <v>386501.96082222235</v>
      </c>
      <c r="I58" s="48">
        <v>403641.20756897278</v>
      </c>
      <c r="J58" s="48">
        <v>449428.88739087054</v>
      </c>
      <c r="K58" s="48">
        <v>375329.91902760678</v>
      </c>
      <c r="L58" s="48">
        <v>473892.92619894579</v>
      </c>
      <c r="M58" s="48">
        <v>718547.72581517859</v>
      </c>
      <c r="N58" s="48">
        <v>301604.78391859203</v>
      </c>
    </row>
    <row r="59" spans="1:14" ht="20.399999999999999">
      <c r="A59" s="46">
        <v>54</v>
      </c>
      <c r="B59" s="46" t="s">
        <v>1328</v>
      </c>
      <c r="C59" s="47" t="s">
        <v>1329</v>
      </c>
      <c r="D59" s="46" t="s">
        <v>1223</v>
      </c>
      <c r="E59" s="48">
        <v>460432.41503384622</v>
      </c>
      <c r="F59" s="48">
        <v>307336.58046146046</v>
      </c>
      <c r="G59" s="48">
        <v>376593.06858692283</v>
      </c>
      <c r="H59" s="48">
        <v>516210.29698503017</v>
      </c>
      <c r="I59" s="48">
        <v>410691.70901122561</v>
      </c>
      <c r="J59" s="48">
        <v>543515.00893715734</v>
      </c>
      <c r="K59" s="48">
        <v>429639.93163728004</v>
      </c>
      <c r="L59" s="48">
        <v>573101.31538193417</v>
      </c>
      <c r="M59" s="48">
        <v>718547.72581517859</v>
      </c>
      <c r="N59" s="48">
        <v>517036.77243187203</v>
      </c>
    </row>
    <row r="60" spans="1:14" ht="20.399999999999999">
      <c r="A60" s="46">
        <v>55</v>
      </c>
      <c r="B60" s="46" t="s">
        <v>1330</v>
      </c>
      <c r="C60" s="47" t="s">
        <v>1331</v>
      </c>
      <c r="D60" s="46" t="s">
        <v>1223</v>
      </c>
      <c r="E60" s="48">
        <v>488196.44443144824</v>
      </c>
      <c r="F60" s="48">
        <v>307336.58046146046</v>
      </c>
      <c r="G60" s="48">
        <v>536403.60552457604</v>
      </c>
      <c r="H60" s="48">
        <v>770222.89052000048</v>
      </c>
      <c r="I60" s="48">
        <v>634545.12980275205</v>
      </c>
      <c r="J60" s="48">
        <v>576277.04402230284</v>
      </c>
      <c r="K60" s="48">
        <v>562388.53541737632</v>
      </c>
      <c r="L60" s="48">
        <v>607646.16115214233</v>
      </c>
      <c r="M60" s="48">
        <v>762569.25008550042</v>
      </c>
      <c r="N60" s="48">
        <v>517036.77243187203</v>
      </c>
    </row>
    <row r="61" spans="1:14" ht="20.399999999999999">
      <c r="A61" s="46">
        <v>56</v>
      </c>
      <c r="B61" s="46" t="s">
        <v>1332</v>
      </c>
      <c r="C61" s="47" t="s">
        <v>1333</v>
      </c>
      <c r="D61" s="46" t="s">
        <v>1223</v>
      </c>
      <c r="E61" s="48">
        <v>21978.721341902768</v>
      </c>
      <c r="F61" s="48">
        <v>12295.291126239743</v>
      </c>
      <c r="G61" s="48">
        <v>20162.638858272065</v>
      </c>
      <c r="H61" s="48">
        <v>30809.385654229503</v>
      </c>
      <c r="I61" s="48">
        <v>25381.805192110081</v>
      </c>
      <c r="J61" s="48">
        <v>25945.845307490305</v>
      </c>
      <c r="K61" s="48">
        <v>19609.207136265606</v>
      </c>
      <c r="L61" s="48">
        <v>32342.216893711873</v>
      </c>
      <c r="M61" s="48">
        <v>36769.882396533671</v>
      </c>
      <c r="N61" s="48">
        <v>517036.77243187203</v>
      </c>
    </row>
    <row r="62" spans="1:14">
      <c r="A62" s="46">
        <v>57</v>
      </c>
      <c r="B62" s="46" t="s">
        <v>1334</v>
      </c>
      <c r="C62" s="47" t="s">
        <v>1335</v>
      </c>
      <c r="D62" s="46" t="s">
        <v>1336</v>
      </c>
      <c r="E62" s="48">
        <v>62377.992701027433</v>
      </c>
      <c r="F62" s="48">
        <v>58395.125371251197</v>
      </c>
      <c r="G62" s="48">
        <v>67647.529423069413</v>
      </c>
      <c r="H62" s="48">
        <v>83592.834136813559</v>
      </c>
      <c r="I62" s="48">
        <v>77202.990792668163</v>
      </c>
      <c r="J62" s="48">
        <v>77296.997478564852</v>
      </c>
      <c r="K62" s="48">
        <v>73746.041804263601</v>
      </c>
      <c r="L62" s="48">
        <v>70018.007563646461</v>
      </c>
      <c r="M62" s="48">
        <v>106060.99667084593</v>
      </c>
      <c r="N62" s="48">
        <v>63035.399838985722</v>
      </c>
    </row>
    <row r="63" spans="1:14">
      <c r="A63" s="46">
        <v>58</v>
      </c>
      <c r="B63" s="46" t="s">
        <v>1337</v>
      </c>
      <c r="C63" s="47" t="s">
        <v>1338</v>
      </c>
      <c r="D63" s="46" t="s">
        <v>1223</v>
      </c>
      <c r="E63" s="48">
        <v>21217.044701190953</v>
      </c>
      <c r="F63" s="48">
        <v>21515.78023460813</v>
      </c>
      <c r="G63" s="48">
        <v>24137.522252393985</v>
      </c>
      <c r="H63" s="48">
        <v>28373.04571140659</v>
      </c>
      <c r="I63" s="48">
        <v>24500.492511828481</v>
      </c>
      <c r="J63" s="48">
        <v>25044.947900980223</v>
      </c>
      <c r="K63" s="48">
        <v>23976.111467060928</v>
      </c>
      <c r="L63" s="48">
        <v>18990.656199549441</v>
      </c>
      <c r="M63" s="48">
        <v>40986.773899782915</v>
      </c>
      <c r="N63" s="48">
        <v>21385.215393084931</v>
      </c>
    </row>
    <row r="64" spans="1:14">
      <c r="A64" s="46">
        <v>59</v>
      </c>
      <c r="B64" s="46" t="s">
        <v>1339</v>
      </c>
      <c r="C64" s="47" t="s">
        <v>1340</v>
      </c>
      <c r="D64" s="46" t="s">
        <v>1336</v>
      </c>
      <c r="E64" s="48">
        <v>106805.68718213907</v>
      </c>
      <c r="F64" s="48">
        <v>122935.93783299942</v>
      </c>
      <c r="G64" s="48">
        <v>159056.16592454247</v>
      </c>
      <c r="H64" s="48">
        <v>204696.9472432425</v>
      </c>
      <c r="I64" s="48">
        <v>181374.14960195328</v>
      </c>
      <c r="J64" s="48">
        <v>108468.04774381363</v>
      </c>
      <c r="K64" s="48">
        <v>173544.5677503316</v>
      </c>
      <c r="L64" s="48">
        <v>90487.963417653766</v>
      </c>
      <c r="M64" s="48">
        <v>406568.33016474295</v>
      </c>
      <c r="N64" s="48">
        <v>147786.34412011009</v>
      </c>
    </row>
    <row r="65" spans="1:14" ht="30.6">
      <c r="A65" s="46">
        <v>60</v>
      </c>
      <c r="B65" s="46" t="s">
        <v>1341</v>
      </c>
      <c r="C65" s="47" t="s">
        <v>1342</v>
      </c>
      <c r="D65" s="46" t="s">
        <v>1223</v>
      </c>
      <c r="E65" s="48">
        <v>54797.978760629871</v>
      </c>
      <c r="F65" s="48">
        <v>21515.78023460813</v>
      </c>
      <c r="G65" s="48">
        <v>48584.652913491933</v>
      </c>
      <c r="H65" s="48">
        <v>28373.04571140659</v>
      </c>
      <c r="I65" s="48">
        <v>63278.25044421888</v>
      </c>
      <c r="J65" s="48">
        <v>56378.1596994008</v>
      </c>
      <c r="K65" s="48">
        <v>45133.784982581303</v>
      </c>
      <c r="L65" s="48">
        <v>18990.656199549441</v>
      </c>
      <c r="M65" s="48">
        <v>40633.895949720223</v>
      </c>
      <c r="N65" s="48">
        <v>44939.112803870208</v>
      </c>
    </row>
    <row r="66" spans="1:14" ht="30.6">
      <c r="A66" s="46">
        <v>61</v>
      </c>
      <c r="B66" s="46" t="s">
        <v>1343</v>
      </c>
      <c r="C66" s="47" t="s">
        <v>1344</v>
      </c>
      <c r="D66" s="46" t="s">
        <v>1336</v>
      </c>
      <c r="E66" s="48">
        <v>54797.978760629871</v>
      </c>
      <c r="F66" s="48">
        <v>58395.125371251197</v>
      </c>
      <c r="G66" s="48">
        <v>220307.93251996391</v>
      </c>
      <c r="H66" s="48">
        <v>83592.834136813559</v>
      </c>
      <c r="I66" s="48">
        <v>255404.41474560768</v>
      </c>
      <c r="J66" s="48">
        <v>182701.99404024423</v>
      </c>
      <c r="K66" s="48">
        <v>236191.7983154688</v>
      </c>
      <c r="L66" s="48">
        <v>70018.007563646461</v>
      </c>
      <c r="M66" s="48">
        <v>106060.99667084593</v>
      </c>
      <c r="N66" s="48">
        <v>143606.96354295244</v>
      </c>
    </row>
    <row r="67" spans="1:14">
      <c r="A67" s="46">
        <v>62</v>
      </c>
      <c r="B67" s="46" t="s">
        <v>1345</v>
      </c>
      <c r="C67" s="47" t="s">
        <v>1346</v>
      </c>
      <c r="D67" s="46" t="s">
        <v>1223</v>
      </c>
      <c r="E67" s="48">
        <v>62377.992701027433</v>
      </c>
      <c r="F67" s="48">
        <v>122935.93783299942</v>
      </c>
      <c r="G67" s="48">
        <v>75910.064289182075</v>
      </c>
      <c r="H67" s="48">
        <v>83592.834136813559</v>
      </c>
      <c r="I67" s="48">
        <v>77202.990792668163</v>
      </c>
      <c r="J67" s="48">
        <v>79098.792291585007</v>
      </c>
      <c r="K67" s="48">
        <v>92183.103075754654</v>
      </c>
      <c r="L67" s="48">
        <v>106825.54203745177</v>
      </c>
      <c r="M67" s="48">
        <v>106060.99667084593</v>
      </c>
      <c r="N67" s="48">
        <v>63049.761971553286</v>
      </c>
    </row>
    <row r="68" spans="1:14">
      <c r="A68" s="46">
        <v>63</v>
      </c>
      <c r="B68" s="46" t="s">
        <v>1347</v>
      </c>
      <c r="C68" s="47" t="s">
        <v>1348</v>
      </c>
      <c r="D68" s="46" t="s">
        <v>1223</v>
      </c>
      <c r="E68" s="48">
        <v>62377.992701027433</v>
      </c>
      <c r="F68" s="48">
        <v>58395.125371251197</v>
      </c>
      <c r="G68" s="48">
        <v>72466.024899483105</v>
      </c>
      <c r="H68" s="48">
        <v>83592.834136813559</v>
      </c>
      <c r="I68" s="48">
        <v>87955.005492103679</v>
      </c>
      <c r="J68" s="48">
        <v>79098.792291585007</v>
      </c>
      <c r="K68" s="48">
        <v>73746.041804263601</v>
      </c>
      <c r="L68" s="48">
        <v>70018.007563646461</v>
      </c>
      <c r="M68" s="48">
        <v>106060.99667084593</v>
      </c>
      <c r="N68" s="48">
        <v>63035.399838985722</v>
      </c>
    </row>
    <row r="69" spans="1:14">
      <c r="A69" s="46">
        <v>64</v>
      </c>
      <c r="B69" s="46" t="s">
        <v>1349</v>
      </c>
      <c r="C69" s="47" t="s">
        <v>1350</v>
      </c>
      <c r="D69" s="46" t="s">
        <v>1336</v>
      </c>
      <c r="E69" s="48">
        <v>66993.322358021323</v>
      </c>
      <c r="F69" s="48">
        <v>122935.93783299942</v>
      </c>
      <c r="G69" s="48">
        <v>124432.2109168553</v>
      </c>
      <c r="H69" s="48">
        <v>83592.834136813559</v>
      </c>
      <c r="I69" s="48">
        <v>87955.005492103679</v>
      </c>
      <c r="J69" s="48">
        <v>122522.04728537088</v>
      </c>
      <c r="K69" s="48">
        <v>103554.239933088</v>
      </c>
      <c r="L69" s="48">
        <v>73591.567276136455</v>
      </c>
      <c r="M69" s="48">
        <v>120761.89207045811</v>
      </c>
      <c r="N69" s="48">
        <v>63035.399838985722</v>
      </c>
    </row>
    <row r="70" spans="1:14">
      <c r="A70" s="46">
        <v>65</v>
      </c>
      <c r="B70" s="46" t="s">
        <v>1351</v>
      </c>
      <c r="C70" s="47" t="s">
        <v>1352</v>
      </c>
      <c r="D70" s="46" t="s">
        <v>1223</v>
      </c>
      <c r="E70" s="48">
        <v>21217.044701190953</v>
      </c>
      <c r="F70" s="48">
        <v>21515.78023460813</v>
      </c>
      <c r="G70" s="48">
        <v>19808.163473839173</v>
      </c>
      <c r="H70" s="48">
        <v>28373.04571140659</v>
      </c>
      <c r="I70" s="48">
        <v>24500.492511828481</v>
      </c>
      <c r="J70" s="48">
        <v>30270.152858738689</v>
      </c>
      <c r="K70" s="48">
        <v>19699.541685994467</v>
      </c>
      <c r="L70" s="48">
        <v>47240.97095992422</v>
      </c>
      <c r="M70" s="48">
        <v>40986.773899782915</v>
      </c>
      <c r="N70" s="48">
        <v>76334.734596538881</v>
      </c>
    </row>
    <row r="71" spans="1:14">
      <c r="A71" s="46">
        <v>66</v>
      </c>
      <c r="B71" s="46" t="s">
        <v>1353</v>
      </c>
      <c r="C71" s="47" t="s">
        <v>1354</v>
      </c>
      <c r="D71" s="46" t="s">
        <v>1223</v>
      </c>
      <c r="E71" s="48">
        <v>21217.044701190953</v>
      </c>
      <c r="F71" s="48">
        <v>21515.78023460813</v>
      </c>
      <c r="G71" s="48">
        <v>21724.700301650439</v>
      </c>
      <c r="H71" s="48">
        <v>28373.04571140659</v>
      </c>
      <c r="I71" s="48">
        <v>24500.492511828481</v>
      </c>
      <c r="J71" s="48">
        <v>30270.152858738689</v>
      </c>
      <c r="K71" s="48">
        <v>23976.111467060928</v>
      </c>
      <c r="L71" s="48">
        <v>20466.038908761602</v>
      </c>
      <c r="M71" s="48">
        <v>40633.895949720223</v>
      </c>
      <c r="N71" s="48">
        <v>76334.734596538881</v>
      </c>
    </row>
    <row r="72" spans="1:14" ht="20.399999999999999">
      <c r="A72" s="46">
        <v>67</v>
      </c>
      <c r="B72" s="46" t="s">
        <v>1355</v>
      </c>
      <c r="C72" s="47" t="s">
        <v>1356</v>
      </c>
      <c r="D72" s="46" t="s">
        <v>1357</v>
      </c>
      <c r="E72" s="48">
        <v>217970.79016763077</v>
      </c>
      <c r="F72" s="48">
        <v>122935.93783299942</v>
      </c>
      <c r="G72" s="48">
        <v>235893.00067564295</v>
      </c>
      <c r="H72" s="48">
        <v>356442.01735833596</v>
      </c>
      <c r="I72" s="48">
        <v>255580.67728166399</v>
      </c>
      <c r="J72" s="48">
        <v>30270.152858738689</v>
      </c>
      <c r="K72" s="48">
        <v>270792.13414332445</v>
      </c>
      <c r="L72" s="48">
        <v>197034.09669424591</v>
      </c>
      <c r="M72" s="48">
        <v>282890.48996693332</v>
      </c>
      <c r="N72" s="48">
        <v>179526.6570944</v>
      </c>
    </row>
    <row r="73" spans="1:14" ht="30.6">
      <c r="A73" s="46">
        <v>68</v>
      </c>
      <c r="B73" s="46" t="s">
        <v>1358</v>
      </c>
      <c r="C73" s="47" t="s">
        <v>1359</v>
      </c>
      <c r="D73" s="46" t="s">
        <v>1357</v>
      </c>
      <c r="E73" s="48">
        <v>217970.79016763077</v>
      </c>
      <c r="F73" s="48">
        <v>122935.93783299942</v>
      </c>
      <c r="G73" s="48">
        <v>331607.27885220811</v>
      </c>
      <c r="H73" s="48">
        <v>356442.01735833596</v>
      </c>
      <c r="I73" s="48">
        <v>403641.20756897278</v>
      </c>
      <c r="J73" s="48">
        <v>198197.42943221761</v>
      </c>
      <c r="K73" s="48">
        <v>336308.91879545862</v>
      </c>
      <c r="L73" s="48">
        <v>261129.68304639999</v>
      </c>
      <c r="M73" s="48">
        <v>261129.68304639999</v>
      </c>
      <c r="N73" s="48">
        <v>179526.6570944</v>
      </c>
    </row>
    <row r="74" spans="1:14">
      <c r="A74" s="46">
        <v>69</v>
      </c>
      <c r="B74" s="46" t="s">
        <v>1360</v>
      </c>
      <c r="C74" s="47" t="s">
        <v>1361</v>
      </c>
      <c r="D74" s="46" t="s">
        <v>1357</v>
      </c>
      <c r="E74" s="48">
        <v>217970.79016763077</v>
      </c>
      <c r="F74" s="48">
        <v>122935.93783299942</v>
      </c>
      <c r="G74" s="48">
        <v>165882.63115522556</v>
      </c>
      <c r="H74" s="48">
        <v>356442.01735833596</v>
      </c>
      <c r="I74" s="48">
        <v>211515.043267584</v>
      </c>
      <c r="J74" s="48">
        <v>176575.8916759757</v>
      </c>
      <c r="K74" s="48">
        <v>158636.28245068801</v>
      </c>
      <c r="L74" s="48">
        <v>261129.68304639999</v>
      </c>
      <c r="M74" s="48">
        <v>239368.87612586669</v>
      </c>
      <c r="N74" s="48">
        <v>193888.789661952</v>
      </c>
    </row>
    <row r="75" spans="1:14">
      <c r="A75" s="46">
        <v>70</v>
      </c>
      <c r="B75" s="46" t="s">
        <v>1362</v>
      </c>
      <c r="C75" s="47" t="s">
        <v>1363</v>
      </c>
      <c r="D75" s="46" t="s">
        <v>1223</v>
      </c>
      <c r="E75" s="48">
        <v>32695.618525144615</v>
      </c>
      <c r="F75" s="48">
        <v>6148.2983873274889</v>
      </c>
      <c r="G75" s="48">
        <v>33097.534501923583</v>
      </c>
      <c r="H75" s="48">
        <v>16549.0936630656</v>
      </c>
      <c r="I75" s="48">
        <v>43889.371478023684</v>
      </c>
      <c r="J75" s="48">
        <v>26126.024788792318</v>
      </c>
      <c r="K75" s="48">
        <v>29964.631129574402</v>
      </c>
      <c r="L75" s="48">
        <v>37982.618047514108</v>
      </c>
      <c r="M75" s="48">
        <v>282890.48996693332</v>
      </c>
      <c r="N75" s="48">
        <v>15065.877063362048</v>
      </c>
    </row>
    <row r="76" spans="1:14">
      <c r="A76" s="46">
        <v>71</v>
      </c>
      <c r="B76" s="46" t="s">
        <v>1364</v>
      </c>
      <c r="C76" s="47" t="s">
        <v>1365</v>
      </c>
      <c r="D76" s="46" t="s">
        <v>1223</v>
      </c>
      <c r="E76" s="48">
        <v>14195.576670580995</v>
      </c>
      <c r="F76" s="48">
        <v>6148.2983873274889</v>
      </c>
      <c r="G76" s="48">
        <v>11712.498635495749</v>
      </c>
      <c r="H76" s="48">
        <v>12730.072048512</v>
      </c>
      <c r="I76" s="48">
        <v>11615.701126111488</v>
      </c>
      <c r="J76" s="48">
        <v>24324.229975772159</v>
      </c>
      <c r="K76" s="48">
        <v>14519.62640763936</v>
      </c>
      <c r="L76" s="48">
        <v>37982.618047514108</v>
      </c>
      <c r="M76" s="48">
        <v>217608.06920533333</v>
      </c>
      <c r="N76" s="48">
        <v>9464.6453620167667</v>
      </c>
    </row>
    <row r="77" spans="1:14">
      <c r="A77" s="46">
        <v>72</v>
      </c>
      <c r="B77" s="46" t="s">
        <v>1366</v>
      </c>
      <c r="C77" s="47" t="s">
        <v>1367</v>
      </c>
      <c r="D77" s="46" t="s">
        <v>1357</v>
      </c>
      <c r="E77" s="48">
        <v>199806.55765366156</v>
      </c>
      <c r="F77" s="48">
        <v>6148.2983873274889</v>
      </c>
      <c r="G77" s="48">
        <v>197479.32280383998</v>
      </c>
      <c r="H77" s="48">
        <v>254601.44097023999</v>
      </c>
      <c r="I77" s="48">
        <v>246767.55047884799</v>
      </c>
      <c r="J77" s="48">
        <v>153152.55910671357</v>
      </c>
      <c r="K77" s="48">
        <v>193888.789661952</v>
      </c>
      <c r="L77" s="48">
        <v>261129.68304639999</v>
      </c>
      <c r="M77" s="48">
        <v>252425.36027818671</v>
      </c>
      <c r="N77" s="48">
        <v>265699.452499712</v>
      </c>
    </row>
    <row r="78" spans="1:14" ht="20.399999999999999">
      <c r="A78" s="46">
        <v>73</v>
      </c>
      <c r="B78" s="46" t="s">
        <v>1368</v>
      </c>
      <c r="C78" s="47" t="s">
        <v>1369</v>
      </c>
      <c r="D78" s="46" t="s">
        <v>1357</v>
      </c>
      <c r="E78" s="48">
        <v>217970.79016763077</v>
      </c>
      <c r="F78" s="48">
        <v>122935.93783299942</v>
      </c>
      <c r="G78" s="48">
        <v>197479.32280383998</v>
      </c>
      <c r="H78" s="48">
        <v>305521.72916428797</v>
      </c>
      <c r="I78" s="48">
        <v>246767.55047884799</v>
      </c>
      <c r="J78" s="48">
        <v>153152.55910671357</v>
      </c>
      <c r="K78" s="48">
        <v>193888.789661952</v>
      </c>
      <c r="L78" s="48">
        <v>220773.3961799941</v>
      </c>
      <c r="M78" s="48">
        <v>265481.8444305067</v>
      </c>
      <c r="N78" s="48">
        <v>165164.52452684799</v>
      </c>
    </row>
    <row r="79" spans="1:14">
      <c r="A79" s="46">
        <v>74</v>
      </c>
      <c r="B79" s="46" t="s">
        <v>1370</v>
      </c>
      <c r="C79" s="47" t="s">
        <v>1371</v>
      </c>
      <c r="D79" s="46" t="s">
        <v>1223</v>
      </c>
      <c r="E79" s="48">
        <v>482343.92871544725</v>
      </c>
      <c r="F79" s="48">
        <v>6148.2983873274889</v>
      </c>
      <c r="G79" s="48">
        <v>35539.958766361473</v>
      </c>
      <c r="H79" s="48">
        <v>12730.072048512</v>
      </c>
      <c r="I79" s="48">
        <v>41421.695973235197</v>
      </c>
      <c r="J79" s="48">
        <v>16756.691761087488</v>
      </c>
      <c r="K79" s="48">
        <v>37882.344249224298</v>
      </c>
      <c r="L79" s="48">
        <v>26112.968304639999</v>
      </c>
      <c r="M79" s="48">
        <v>195847.2622848</v>
      </c>
      <c r="N79" s="48">
        <v>13356.783287823358</v>
      </c>
    </row>
    <row r="80" spans="1:14">
      <c r="A80" s="46">
        <v>75</v>
      </c>
      <c r="B80" s="46" t="s">
        <v>1372</v>
      </c>
      <c r="C80" s="47" t="s">
        <v>1373</v>
      </c>
      <c r="D80" s="46" t="s">
        <v>1223</v>
      </c>
      <c r="E80" s="48">
        <v>32695.618525144615</v>
      </c>
      <c r="F80" s="48">
        <v>6918.6309523143673</v>
      </c>
      <c r="G80" s="48">
        <v>17871.878713747519</v>
      </c>
      <c r="H80" s="48">
        <v>16549.0936630656</v>
      </c>
      <c r="I80" s="48">
        <v>22032.817007040001</v>
      </c>
      <c r="J80" s="48">
        <v>23062.973606658044</v>
      </c>
      <c r="K80" s="48">
        <v>17846.581775702398</v>
      </c>
      <c r="L80" s="48">
        <v>42729.955685297668</v>
      </c>
      <c r="M80" s="48">
        <v>239368.87612586669</v>
      </c>
      <c r="N80" s="48">
        <v>15511.103172956158</v>
      </c>
    </row>
    <row r="81" spans="1:14">
      <c r="A81" s="46">
        <v>76</v>
      </c>
      <c r="B81" s="46" t="s">
        <v>1374</v>
      </c>
      <c r="C81" s="47" t="s">
        <v>1375</v>
      </c>
      <c r="D81" s="46" t="s">
        <v>1357</v>
      </c>
      <c r="E81" s="48">
        <v>217970.79016763077</v>
      </c>
      <c r="F81" s="48">
        <v>122935.93783299942</v>
      </c>
      <c r="G81" s="48">
        <v>235710.33230204938</v>
      </c>
      <c r="H81" s="48">
        <v>356442.01735833596</v>
      </c>
      <c r="I81" s="48">
        <v>264393.80408448004</v>
      </c>
      <c r="J81" s="48">
        <v>165765.12279785468</v>
      </c>
      <c r="K81" s="48">
        <v>261571.40022587817</v>
      </c>
      <c r="L81" s="48">
        <v>261129.68304639999</v>
      </c>
      <c r="M81" s="48">
        <v>269834.00581461337</v>
      </c>
      <c r="N81" s="48">
        <v>179526.6570944</v>
      </c>
    </row>
    <row r="82" spans="1:14" ht="20.399999999999999">
      <c r="A82" s="46">
        <v>77</v>
      </c>
      <c r="B82" s="46" t="s">
        <v>1376</v>
      </c>
      <c r="C82" s="47" t="s">
        <v>1377</v>
      </c>
      <c r="D82" s="46" t="s">
        <v>1223</v>
      </c>
      <c r="E82" s="48">
        <v>457920.30167716433</v>
      </c>
      <c r="F82" s="48">
        <v>6148.2983873274889</v>
      </c>
      <c r="G82" s="48">
        <v>13922.292257670721</v>
      </c>
      <c r="H82" s="48">
        <v>16549.0936630656</v>
      </c>
      <c r="I82" s="48">
        <v>13219.690204224</v>
      </c>
      <c r="J82" s="48">
        <v>30270.152858738689</v>
      </c>
      <c r="K82" s="48">
        <v>17846.581775702398</v>
      </c>
      <c r="L82" s="48">
        <v>26112.968304639999</v>
      </c>
      <c r="M82" s="48">
        <v>174086.4553642667</v>
      </c>
      <c r="N82" s="48">
        <v>24128.382713487361</v>
      </c>
    </row>
    <row r="83" spans="1:14">
      <c r="A83" s="46">
        <v>78</v>
      </c>
      <c r="B83" s="46" t="s">
        <v>1378</v>
      </c>
      <c r="C83" s="47" t="s">
        <v>1379</v>
      </c>
      <c r="D83" s="46" t="s">
        <v>1357</v>
      </c>
      <c r="E83" s="48">
        <v>217970.79016763077</v>
      </c>
      <c r="F83" s="48">
        <v>12295.291126239743</v>
      </c>
      <c r="G83" s="48">
        <v>215528.93290811096</v>
      </c>
      <c r="H83" s="48">
        <v>356442.01735833596</v>
      </c>
      <c r="I83" s="48">
        <v>264393.80408448004</v>
      </c>
      <c r="J83" s="48">
        <v>176575.8916759757</v>
      </c>
      <c r="K83" s="48">
        <v>216538.52554518913</v>
      </c>
      <c r="L83" s="48">
        <v>830867.64811069646</v>
      </c>
      <c r="M83" s="48">
        <v>304651.29688746668</v>
      </c>
      <c r="N83" s="48">
        <v>337510.11533747206</v>
      </c>
    </row>
    <row r="84" spans="1:14">
      <c r="A84" s="46">
        <v>79</v>
      </c>
      <c r="B84" s="46" t="s">
        <v>1380</v>
      </c>
      <c r="C84" s="47" t="s">
        <v>1381</v>
      </c>
      <c r="D84" s="46" t="s">
        <v>1357</v>
      </c>
      <c r="E84" s="48">
        <v>199806.55765366156</v>
      </c>
      <c r="F84" s="48">
        <v>122935.93783299942</v>
      </c>
      <c r="G84" s="48">
        <v>200323.02505221529</v>
      </c>
      <c r="H84" s="48">
        <v>356442.01735833596</v>
      </c>
      <c r="I84" s="48">
        <v>244299.87497405952</v>
      </c>
      <c r="J84" s="48">
        <v>185584.86574107647</v>
      </c>
      <c r="K84" s="48">
        <v>202701.91646476797</v>
      </c>
      <c r="L84" s="48">
        <v>284868.98253214825</v>
      </c>
      <c r="M84" s="48">
        <v>261129.68304639999</v>
      </c>
      <c r="N84" s="48">
        <v>165164.52452684799</v>
      </c>
    </row>
    <row r="85" spans="1:14">
      <c r="A85" s="46">
        <v>80</v>
      </c>
      <c r="B85" s="46" t="s">
        <v>1382</v>
      </c>
      <c r="C85" s="47" t="s">
        <v>1383</v>
      </c>
      <c r="D85" s="46" t="s">
        <v>1223</v>
      </c>
      <c r="E85" s="48">
        <v>543401.17988790351</v>
      </c>
      <c r="F85" s="48">
        <v>6148.2983873274889</v>
      </c>
      <c r="G85" s="48">
        <v>18618.350553946038</v>
      </c>
      <c r="H85" s="48">
        <v>16549.0936630656</v>
      </c>
      <c r="I85" s="48">
        <v>21151.504326758397</v>
      </c>
      <c r="J85" s="48">
        <v>21441.358274939903</v>
      </c>
      <c r="K85" s="48">
        <v>20393.575421716228</v>
      </c>
      <c r="L85" s="48">
        <v>26112.968304639999</v>
      </c>
      <c r="M85" s="48">
        <v>174086.4553642667</v>
      </c>
      <c r="N85" s="48">
        <v>17090.93775538688</v>
      </c>
    </row>
    <row r="86" spans="1:14" ht="30.6">
      <c r="A86" s="46">
        <v>81</v>
      </c>
      <c r="B86" s="46" t="s">
        <v>1384</v>
      </c>
      <c r="C86" s="47" t="s">
        <v>1385</v>
      </c>
      <c r="D86" s="46" t="s">
        <v>1223</v>
      </c>
      <c r="E86" s="48">
        <v>217970.79016763077</v>
      </c>
      <c r="F86" s="48">
        <v>6148.2983873274889</v>
      </c>
      <c r="G86" s="48">
        <v>17871.878713747519</v>
      </c>
      <c r="H86" s="48">
        <v>16549.0936630656</v>
      </c>
      <c r="I86" s="48">
        <v>22032.817007040001</v>
      </c>
      <c r="J86" s="48">
        <v>42342.178105973762</v>
      </c>
      <c r="K86" s="48">
        <v>17846.581775702398</v>
      </c>
      <c r="L86" s="48">
        <v>68842.92398993767</v>
      </c>
      <c r="M86" s="48">
        <v>119978.50302131892</v>
      </c>
      <c r="N86" s="48">
        <v>24128.382713487361</v>
      </c>
    </row>
    <row r="87" spans="1:14">
      <c r="A87" s="46">
        <v>82</v>
      </c>
      <c r="B87" s="46" t="s">
        <v>1386</v>
      </c>
      <c r="C87" s="47" t="s">
        <v>1387</v>
      </c>
      <c r="D87" s="46" t="s">
        <v>1223</v>
      </c>
      <c r="E87" s="48">
        <v>32695.618525144615</v>
      </c>
      <c r="F87" s="48">
        <v>19979.032049880065</v>
      </c>
      <c r="G87" s="48">
        <v>80950.201744384001</v>
      </c>
      <c r="H87" s="48">
        <v>57767.1084835246</v>
      </c>
      <c r="I87" s="48">
        <v>70328.751886471684</v>
      </c>
      <c r="J87" s="48">
        <v>118558.09869672653</v>
      </c>
      <c r="K87" s="48">
        <v>64282.946899739902</v>
      </c>
      <c r="L87" s="48">
        <v>33235.280409730563</v>
      </c>
      <c r="M87" s="48">
        <v>352877.9500627027</v>
      </c>
      <c r="N87" s="48">
        <v>215431.98851328</v>
      </c>
    </row>
    <row r="88" spans="1:14">
      <c r="A88" s="46">
        <v>83</v>
      </c>
      <c r="B88" s="46" t="s">
        <v>1388</v>
      </c>
      <c r="C88" s="47" t="s">
        <v>1389</v>
      </c>
      <c r="D88" s="46" t="s">
        <v>1223</v>
      </c>
      <c r="E88" s="48">
        <v>32695.618525144615</v>
      </c>
      <c r="F88" s="48">
        <v>19979.032049880065</v>
      </c>
      <c r="G88" s="48">
        <v>80950.201744384001</v>
      </c>
      <c r="H88" s="48">
        <v>53488.498626809342</v>
      </c>
      <c r="I88" s="48">
        <v>70328.751886471684</v>
      </c>
      <c r="J88" s="48">
        <v>118558.09869672653</v>
      </c>
      <c r="K88" s="48">
        <v>64282.946899739902</v>
      </c>
      <c r="L88" s="48">
        <v>37982.618047514108</v>
      </c>
      <c r="M88" s="48">
        <v>458741.33508151345</v>
      </c>
      <c r="N88" s="48">
        <v>229794.121080832</v>
      </c>
    </row>
    <row r="89" spans="1:14">
      <c r="A89" s="46">
        <v>84</v>
      </c>
      <c r="B89" s="46" t="s">
        <v>1390</v>
      </c>
      <c r="C89" s="47" t="s">
        <v>1391</v>
      </c>
      <c r="D89" s="46" t="s">
        <v>1223</v>
      </c>
      <c r="E89" s="48">
        <v>32695.618525144615</v>
      </c>
      <c r="F89" s="48">
        <v>19979.032049880065</v>
      </c>
      <c r="G89" s="48">
        <v>80950.201744384001</v>
      </c>
      <c r="H89" s="48">
        <v>53488.498626809342</v>
      </c>
      <c r="I89" s="48">
        <v>70328.751886471684</v>
      </c>
      <c r="J89" s="48">
        <v>118558.09869672653</v>
      </c>
      <c r="K89" s="48">
        <v>64282.946899739902</v>
      </c>
      <c r="L89" s="48">
        <v>75965.236095028216</v>
      </c>
      <c r="M89" s="48">
        <v>529316.92509405408</v>
      </c>
      <c r="N89" s="48">
        <v>244156.25364838401</v>
      </c>
    </row>
    <row r="90" spans="1:14">
      <c r="A90" s="46">
        <v>85</v>
      </c>
      <c r="B90" s="46" t="s">
        <v>1392</v>
      </c>
      <c r="C90" s="47" t="s">
        <v>1393</v>
      </c>
      <c r="D90" s="46" t="s">
        <v>1223</v>
      </c>
      <c r="E90" s="48">
        <v>32695.618525144615</v>
      </c>
      <c r="F90" s="48">
        <v>19979.032049880065</v>
      </c>
      <c r="G90" s="48">
        <v>80950.201744384001</v>
      </c>
      <c r="H90" s="48">
        <v>53488.498626809342</v>
      </c>
      <c r="I90" s="48">
        <v>70328.751886471684</v>
      </c>
      <c r="J90" s="48">
        <v>118558.09869672653</v>
      </c>
      <c r="K90" s="48">
        <v>64282.946899739902</v>
      </c>
      <c r="L90" s="48">
        <v>89733.298633649669</v>
      </c>
      <c r="M90" s="48">
        <v>599892.51510659454</v>
      </c>
      <c r="N90" s="48">
        <v>258518.38621593601</v>
      </c>
    </row>
    <row r="91" spans="1:14">
      <c r="A91" s="46">
        <v>86</v>
      </c>
      <c r="B91" s="46" t="s">
        <v>1394</v>
      </c>
      <c r="C91" s="47" t="s">
        <v>1395</v>
      </c>
      <c r="D91" s="46" t="s">
        <v>1357</v>
      </c>
      <c r="E91" s="48">
        <v>217970.79016763077</v>
      </c>
      <c r="F91" s="48">
        <v>122935.93783299942</v>
      </c>
      <c r="G91" s="48">
        <v>207629.75999595737</v>
      </c>
      <c r="H91" s="48">
        <v>356442.01735833596</v>
      </c>
      <c r="I91" s="48">
        <v>246767.55047884799</v>
      </c>
      <c r="J91" s="48">
        <v>176575.8916759757</v>
      </c>
      <c r="K91" s="48">
        <v>216538.52554518913</v>
      </c>
      <c r="L91" s="48">
        <v>261129.68304639999</v>
      </c>
      <c r="M91" s="48">
        <v>211726.77003762161</v>
      </c>
      <c r="N91" s="48">
        <v>165164.52452684799</v>
      </c>
    </row>
    <row r="92" spans="1:14" ht="20.399999999999999">
      <c r="A92" s="46">
        <v>87</v>
      </c>
      <c r="B92" s="46" t="s">
        <v>1396</v>
      </c>
      <c r="C92" s="47" t="s">
        <v>1397</v>
      </c>
      <c r="D92" s="46" t="s">
        <v>1357</v>
      </c>
      <c r="E92" s="48">
        <v>199806.55765366156</v>
      </c>
      <c r="F92" s="48">
        <v>122935.93783299942</v>
      </c>
      <c r="G92" s="48">
        <v>196965.87656455001</v>
      </c>
      <c r="H92" s="48">
        <v>356442.01735833596</v>
      </c>
      <c r="I92" s="48">
        <v>246767.55047884799</v>
      </c>
      <c r="J92" s="48">
        <v>176575.8916759757</v>
      </c>
      <c r="K92" s="48">
        <v>192743.08317758591</v>
      </c>
      <c r="L92" s="48">
        <v>261129.68304639999</v>
      </c>
      <c r="M92" s="48">
        <v>246767.55047884799</v>
      </c>
      <c r="N92" s="48">
        <v>193888.789661952</v>
      </c>
    </row>
    <row r="93" spans="1:14" ht="20.399999999999999">
      <c r="A93" s="46">
        <v>88</v>
      </c>
      <c r="B93" s="46" t="s">
        <v>1398</v>
      </c>
      <c r="C93" s="47" t="s">
        <v>1399</v>
      </c>
      <c r="D93" s="46" t="s">
        <v>1223</v>
      </c>
      <c r="E93" s="48">
        <v>114389.7588187355</v>
      </c>
      <c r="F93" s="48">
        <v>107568.45598571877</v>
      </c>
      <c r="G93" s="48">
        <v>121999.88192596399</v>
      </c>
      <c r="H93" s="48">
        <v>120000.84019555789</v>
      </c>
      <c r="I93" s="48">
        <v>135545.89022731007</v>
      </c>
      <c r="J93" s="48">
        <v>110189.66268765436</v>
      </c>
      <c r="K93" s="48">
        <v>136685.25126037814</v>
      </c>
      <c r="L93" s="48">
        <v>127222.38158020607</v>
      </c>
      <c r="M93" s="48">
        <v>259068.87581803382</v>
      </c>
      <c r="N93" s="48">
        <v>139169.0645795789</v>
      </c>
    </row>
    <row r="94" spans="1:14">
      <c r="A94" s="46">
        <v>89</v>
      </c>
      <c r="B94" s="46" t="s">
        <v>1400</v>
      </c>
      <c r="C94" s="47" t="s">
        <v>1401</v>
      </c>
      <c r="D94" s="46" t="s">
        <v>1223</v>
      </c>
      <c r="E94" s="48">
        <v>7785.1900554872118</v>
      </c>
      <c r="F94" s="48">
        <v>7686.3522204707842</v>
      </c>
      <c r="G94" s="48">
        <v>9905.5628318406143</v>
      </c>
      <c r="H94" s="48">
        <v>8401.84755201792</v>
      </c>
      <c r="I94" s="48">
        <v>13219.690204224</v>
      </c>
      <c r="J94" s="48">
        <v>10792.750929990756</v>
      </c>
      <c r="K94" s="48">
        <v>8883.6318172385272</v>
      </c>
      <c r="L94" s="48">
        <v>5934.1720472294401</v>
      </c>
      <c r="M94" s="48">
        <v>22774.742897046835</v>
      </c>
      <c r="N94" s="48">
        <v>8602.9174079636487</v>
      </c>
    </row>
    <row r="95" spans="1:14" ht="20.399999999999999">
      <c r="A95" s="46">
        <v>90</v>
      </c>
      <c r="B95" s="46" t="s">
        <v>1402</v>
      </c>
      <c r="C95" s="47" t="s">
        <v>1403</v>
      </c>
      <c r="D95" s="46" t="s">
        <v>1223</v>
      </c>
      <c r="E95" s="48">
        <v>61749.308431238402</v>
      </c>
      <c r="F95" s="48">
        <v>45333.418625270278</v>
      </c>
      <c r="G95" s="48">
        <v>48665.224477195901</v>
      </c>
      <c r="H95" s="48">
        <v>55606.260356315652</v>
      </c>
      <c r="I95" s="48">
        <v>62396.937763937283</v>
      </c>
      <c r="J95" s="48">
        <v>52234.031629454439</v>
      </c>
      <c r="K95" s="48">
        <v>46194.885449640344</v>
      </c>
      <c r="L95" s="48">
        <v>56973.274247063557</v>
      </c>
      <c r="M95" s="48">
        <v>90661.402930109514</v>
      </c>
      <c r="N95" s="48">
        <v>41635.82231333325</v>
      </c>
    </row>
    <row r="96" spans="1:14" ht="20.399999999999999">
      <c r="A96" s="46">
        <v>91</v>
      </c>
      <c r="B96" s="46" t="s">
        <v>1404</v>
      </c>
      <c r="C96" s="47" t="s">
        <v>1405</v>
      </c>
      <c r="D96" s="46" t="s">
        <v>1223</v>
      </c>
      <c r="E96" s="48">
        <v>15530.418799443691</v>
      </c>
      <c r="F96" s="48">
        <v>12910.251529814015</v>
      </c>
      <c r="G96" s="48">
        <v>30885.766086520573</v>
      </c>
      <c r="H96" s="48">
        <v>15296.976832858114</v>
      </c>
      <c r="I96" s="48">
        <v>45123.209230417917</v>
      </c>
      <c r="J96" s="48">
        <v>15297.237962541158</v>
      </c>
      <c r="K96" s="48">
        <v>23795.442367603198</v>
      </c>
      <c r="L96" s="48">
        <v>16056.864210523136</v>
      </c>
      <c r="M96" s="48">
        <v>48104.322152547575</v>
      </c>
      <c r="N96" s="48">
        <v>26569.945249971199</v>
      </c>
    </row>
    <row r="97" spans="1:14" ht="20.399999999999999">
      <c r="A97" s="46">
        <v>92</v>
      </c>
      <c r="B97" s="46" t="s">
        <v>1406</v>
      </c>
      <c r="C97" s="47" t="s">
        <v>1407</v>
      </c>
      <c r="D97" s="46" t="s">
        <v>1223</v>
      </c>
      <c r="E97" s="48">
        <v>12958.36347546565</v>
      </c>
      <c r="F97" s="48">
        <v>11065.3703190912</v>
      </c>
      <c r="G97" s="48">
        <v>29858.873607940608</v>
      </c>
      <c r="H97" s="48">
        <v>15296.976832858114</v>
      </c>
      <c r="I97" s="48">
        <v>42831.796261685769</v>
      </c>
      <c r="J97" s="48">
        <v>15297.237962541158</v>
      </c>
      <c r="K97" s="48">
        <v>23795.442367603198</v>
      </c>
      <c r="L97" s="48">
        <v>32760.024386586112</v>
      </c>
      <c r="M97" s="48">
        <v>48104.322152547575</v>
      </c>
      <c r="N97" s="48">
        <v>26569.945249971199</v>
      </c>
    </row>
    <row r="98" spans="1:14" ht="20.399999999999999">
      <c r="A98" s="46">
        <v>93</v>
      </c>
      <c r="B98" s="46" t="s">
        <v>1408</v>
      </c>
      <c r="C98" s="47" t="s">
        <v>1409</v>
      </c>
      <c r="D98" s="46" t="s">
        <v>1223</v>
      </c>
      <c r="E98" s="48">
        <v>34788.138110753869</v>
      </c>
      <c r="F98" s="48">
        <v>26126.024788792318</v>
      </c>
      <c r="G98" s="48">
        <v>24389.512396533759</v>
      </c>
      <c r="H98" s="48">
        <v>33355.400063931906</v>
      </c>
      <c r="I98" s="48">
        <v>26457.006662053634</v>
      </c>
      <c r="J98" s="48">
        <v>31171.050265248763</v>
      </c>
      <c r="K98" s="48">
        <v>26295.550179026042</v>
      </c>
      <c r="L98" s="48">
        <v>31957.050611218434</v>
      </c>
      <c r="M98" s="48">
        <v>58415.415853379753</v>
      </c>
      <c r="N98" s="48">
        <v>31453.070322938882</v>
      </c>
    </row>
    <row r="99" spans="1:14">
      <c r="A99" s="46">
        <v>94</v>
      </c>
      <c r="B99" s="46" t="s">
        <v>1410</v>
      </c>
      <c r="C99" s="47" t="s">
        <v>1411</v>
      </c>
      <c r="D99" s="46" t="s">
        <v>1223</v>
      </c>
      <c r="E99" s="48">
        <v>63917.915968600617</v>
      </c>
      <c r="F99" s="48">
        <v>58395.125371251197</v>
      </c>
      <c r="G99" s="48">
        <v>64653.150451394795</v>
      </c>
      <c r="H99" s="48">
        <v>91079.422149753867</v>
      </c>
      <c r="I99" s="48">
        <v>62745.937585328793</v>
      </c>
      <c r="J99" s="48">
        <v>102341.94537954508</v>
      </c>
      <c r="K99" s="48">
        <v>81521.422926048006</v>
      </c>
      <c r="L99" s="48">
        <v>93716.831948522493</v>
      </c>
      <c r="M99" s="48">
        <v>220845.13626724193</v>
      </c>
      <c r="N99" s="48">
        <v>55032.819572345761</v>
      </c>
    </row>
    <row r="100" spans="1:14" ht="20.399999999999999">
      <c r="A100" s="46">
        <v>95</v>
      </c>
      <c r="B100" s="46" t="s">
        <v>1412</v>
      </c>
      <c r="C100" s="47" t="s">
        <v>1413</v>
      </c>
      <c r="D100" s="46" t="s">
        <v>1223</v>
      </c>
      <c r="E100" s="48">
        <v>62377.992701027433</v>
      </c>
      <c r="F100" s="48">
        <v>58395.125371251197</v>
      </c>
      <c r="G100" s="48">
        <v>61708.338789743924</v>
      </c>
      <c r="H100" s="48">
        <v>106932.6052075008</v>
      </c>
      <c r="I100" s="48">
        <v>75616.62796816128</v>
      </c>
      <c r="J100" s="48">
        <v>95314.945608766473</v>
      </c>
      <c r="K100" s="48">
        <v>62079.66519903591</v>
      </c>
      <c r="L100" s="48">
        <v>81869.378228707326</v>
      </c>
      <c r="M100" s="48">
        <v>181675.68381028186</v>
      </c>
      <c r="N100" s="48">
        <v>63035.399838985722</v>
      </c>
    </row>
    <row r="101" spans="1:14">
      <c r="A101" s="46">
        <v>96</v>
      </c>
      <c r="B101" s="46" t="s">
        <v>1414</v>
      </c>
      <c r="C101" s="47" t="s">
        <v>1415</v>
      </c>
      <c r="D101" s="46" t="s">
        <v>1223</v>
      </c>
      <c r="E101" s="48">
        <v>5267.6274290510764</v>
      </c>
      <c r="F101" s="48">
        <v>6148.2983873274889</v>
      </c>
      <c r="G101" s="48">
        <v>17541.851269477742</v>
      </c>
      <c r="H101" s="48">
        <v>14954.896948067328</v>
      </c>
      <c r="I101" s="48">
        <v>18507.566285913599</v>
      </c>
      <c r="J101" s="48">
        <v>12594.545743010918</v>
      </c>
      <c r="K101" s="48">
        <v>20635.407621185495</v>
      </c>
      <c r="L101" s="48">
        <v>2428.5060523315201</v>
      </c>
      <c r="M101" s="48">
        <v>13762.240052445404</v>
      </c>
      <c r="N101" s="48">
        <v>5299.6269174266881</v>
      </c>
    </row>
    <row r="102" spans="1:14">
      <c r="A102" s="46">
        <v>97</v>
      </c>
      <c r="B102" s="46" t="s">
        <v>1416</v>
      </c>
      <c r="C102" s="47" t="s">
        <v>1417</v>
      </c>
      <c r="D102" s="46" t="s">
        <v>1223</v>
      </c>
      <c r="E102" s="48">
        <v>19072.444139667688</v>
      </c>
      <c r="F102" s="48">
        <v>4304.7228250199041</v>
      </c>
      <c r="G102" s="48">
        <v>19438.493605974014</v>
      </c>
      <c r="H102" s="48">
        <v>7638.0432291072002</v>
      </c>
      <c r="I102" s="48">
        <v>18507.566285913599</v>
      </c>
      <c r="J102" s="48">
        <v>4144.1280699463668</v>
      </c>
      <c r="K102" s="48">
        <v>11316.054814815743</v>
      </c>
      <c r="L102" s="48">
        <v>5388.4110096624636</v>
      </c>
      <c r="M102" s="48">
        <v>15879.507752821621</v>
      </c>
      <c r="N102" s="48">
        <v>30160.4783918592</v>
      </c>
    </row>
    <row r="103" spans="1:14">
      <c r="A103" s="46">
        <v>98</v>
      </c>
      <c r="B103" s="46" t="s">
        <v>1418</v>
      </c>
      <c r="C103" s="47" t="s">
        <v>1419</v>
      </c>
      <c r="D103" s="46" t="s">
        <v>1223</v>
      </c>
      <c r="E103" s="48">
        <v>1700.1721633075201</v>
      </c>
      <c r="F103" s="48">
        <v>4304.7228250199041</v>
      </c>
      <c r="G103" s="48">
        <v>8740.4348272979569</v>
      </c>
      <c r="H103" s="48">
        <v>2546.0144097024004</v>
      </c>
      <c r="I103" s="48">
        <v>12162.11498788608</v>
      </c>
      <c r="J103" s="48">
        <v>3603.5896260403201</v>
      </c>
      <c r="K103" s="48">
        <v>7341.3346267457282</v>
      </c>
      <c r="L103" s="48">
        <v>1573.30634035456</v>
      </c>
      <c r="M103" s="48">
        <v>19408.287253448649</v>
      </c>
      <c r="N103" s="48">
        <v>23553.897410785281</v>
      </c>
    </row>
    <row r="104" spans="1:14">
      <c r="A104" s="46">
        <v>99</v>
      </c>
      <c r="B104" s="46" t="s">
        <v>1420</v>
      </c>
      <c r="C104" s="47" t="s">
        <v>1421</v>
      </c>
      <c r="D104" s="46" t="s">
        <v>1223</v>
      </c>
      <c r="E104" s="48">
        <v>2315.9396455310771</v>
      </c>
      <c r="F104" s="48">
        <v>4304.7228250199041</v>
      </c>
      <c r="G104" s="48">
        <v>6650.3136747421149</v>
      </c>
      <c r="H104" s="48">
        <v>6195.3017302758399</v>
      </c>
      <c r="I104" s="48">
        <v>7931.8141225343998</v>
      </c>
      <c r="J104" s="48">
        <v>8990.9561169705976</v>
      </c>
      <c r="K104" s="48">
        <v>6907.7287880471813</v>
      </c>
      <c r="L104" s="48">
        <v>2271.82824250368</v>
      </c>
      <c r="M104" s="48">
        <v>15879.507752821621</v>
      </c>
      <c r="N104" s="48">
        <v>7827.36224931584</v>
      </c>
    </row>
    <row r="105" spans="1:14" ht="30.6">
      <c r="A105" s="46">
        <v>100</v>
      </c>
      <c r="B105" s="46" t="s">
        <v>1422</v>
      </c>
      <c r="C105" s="47" t="s">
        <v>1423</v>
      </c>
      <c r="D105" s="46" t="s">
        <v>1223</v>
      </c>
      <c r="E105" s="48">
        <v>8900.4739318449247</v>
      </c>
      <c r="F105" s="48">
        <v>4304.7228250199041</v>
      </c>
      <c r="G105" s="48">
        <v>16670.518965682179</v>
      </c>
      <c r="H105" s="48">
        <v>12730.072048512</v>
      </c>
      <c r="I105" s="48">
        <v>16921.20346140672</v>
      </c>
      <c r="J105" s="48">
        <v>2068.4604453471434</v>
      </c>
      <c r="K105" s="48">
        <v>10223.227091266559</v>
      </c>
      <c r="L105" s="48">
        <v>3017.3534876011522</v>
      </c>
      <c r="M105" s="48">
        <v>33876.283206019463</v>
      </c>
      <c r="N105" s="48">
        <v>12351.43400809472</v>
      </c>
    </row>
    <row r="106" spans="1:14" ht="30.6">
      <c r="A106" s="46">
        <v>101</v>
      </c>
      <c r="B106" s="46" t="s">
        <v>1424</v>
      </c>
      <c r="C106" s="47" t="s">
        <v>1425</v>
      </c>
      <c r="D106" s="46" t="s">
        <v>1223</v>
      </c>
      <c r="E106" s="48">
        <v>19690.028045142648</v>
      </c>
      <c r="F106" s="48">
        <v>4304.7228250199041</v>
      </c>
      <c r="G106" s="48">
        <v>22401.009860135426</v>
      </c>
      <c r="H106" s="48">
        <v>18585.905190827518</v>
      </c>
      <c r="I106" s="48">
        <v>22737.86715126528</v>
      </c>
      <c r="J106" s="48">
        <v>23243.153087960061</v>
      </c>
      <c r="K106" s="48">
        <v>17351.284049384143</v>
      </c>
      <c r="L106" s="48">
        <v>6769.7870329779207</v>
      </c>
      <c r="M106" s="48">
        <v>45521.255558088655</v>
      </c>
      <c r="N106" s="48">
        <v>18527.15101214208</v>
      </c>
    </row>
    <row r="107" spans="1:14" ht="20.399999999999999">
      <c r="A107" s="46">
        <v>102</v>
      </c>
      <c r="B107" s="46" t="s">
        <v>1426</v>
      </c>
      <c r="C107" s="47" t="s">
        <v>1427</v>
      </c>
      <c r="D107" s="46" t="s">
        <v>1223</v>
      </c>
      <c r="E107" s="48">
        <v>1863.650255933243</v>
      </c>
      <c r="F107" s="48">
        <v>4304.7228250199041</v>
      </c>
      <c r="G107" s="48">
        <v>9281.5281717804792</v>
      </c>
      <c r="H107" s="48">
        <v>15404.040002907135</v>
      </c>
      <c r="I107" s="48">
        <v>12690.902596055041</v>
      </c>
      <c r="J107" s="48">
        <v>6486.4613268725761</v>
      </c>
      <c r="K107" s="48">
        <v>8019.9453905625596</v>
      </c>
      <c r="L107" s="48">
        <v>6034.7069752023044</v>
      </c>
      <c r="M107" s="48">
        <v>49050.035058715679</v>
      </c>
      <c r="N107" s="48">
        <v>5170.3677243187203</v>
      </c>
    </row>
    <row r="108" spans="1:14" ht="20.399999999999999">
      <c r="A108" s="46">
        <v>103</v>
      </c>
      <c r="B108" s="46" t="s">
        <v>1428</v>
      </c>
      <c r="C108" s="47" t="s">
        <v>1429</v>
      </c>
      <c r="D108" s="46" t="s">
        <v>1223</v>
      </c>
      <c r="E108" s="48">
        <v>14653.086369018976</v>
      </c>
      <c r="F108" s="48">
        <v>4304.7228250199041</v>
      </c>
      <c r="G108" s="48">
        <v>12404.071223954799</v>
      </c>
      <c r="H108" s="48">
        <v>20539.155220014596</v>
      </c>
      <c r="I108" s="48">
        <v>16921.20346140672</v>
      </c>
      <c r="J108" s="48">
        <v>11621.576543980031</v>
      </c>
      <c r="K108" s="48">
        <v>10757.302575517211</v>
      </c>
      <c r="L108" s="48">
        <v>3385.5463406965755</v>
      </c>
      <c r="M108" s="48">
        <v>56107.594059969728</v>
      </c>
      <c r="N108" s="48">
        <v>6893.8236324249601</v>
      </c>
    </row>
    <row r="109" spans="1:14" ht="20.399999999999999">
      <c r="A109" s="46">
        <v>104</v>
      </c>
      <c r="B109" s="46" t="s">
        <v>1430</v>
      </c>
      <c r="C109" s="47" t="s">
        <v>1431</v>
      </c>
      <c r="D109" s="46" t="s">
        <v>1223</v>
      </c>
      <c r="E109" s="48">
        <v>21215.823576316063</v>
      </c>
      <c r="F109" s="48">
        <v>4919.6832285941755</v>
      </c>
      <c r="G109" s="48">
        <v>10202.966691983198</v>
      </c>
      <c r="H109" s="48">
        <v>29738.753953739266</v>
      </c>
      <c r="I109" s="48">
        <v>15756.108098074445</v>
      </c>
      <c r="J109" s="48">
        <v>11621.576543980031</v>
      </c>
      <c r="K109" s="48">
        <v>7010.8423716401285</v>
      </c>
      <c r="L109" s="48">
        <v>6197.9130271063041</v>
      </c>
      <c r="M109" s="48">
        <v>49050.035058715679</v>
      </c>
      <c r="N109" s="48">
        <v>9981.6821344486416</v>
      </c>
    </row>
    <row r="110" spans="1:14">
      <c r="A110" s="46">
        <v>105</v>
      </c>
      <c r="B110" s="46" t="s">
        <v>1432</v>
      </c>
      <c r="C110" s="47" t="s">
        <v>1433</v>
      </c>
      <c r="D110" s="46" t="s">
        <v>1223</v>
      </c>
      <c r="E110" s="48">
        <v>19828.076212248812</v>
      </c>
      <c r="F110" s="48">
        <v>4919.6832285941755</v>
      </c>
      <c r="G110" s="48">
        <v>7208.7851996313739</v>
      </c>
      <c r="H110" s="48">
        <v>8488.0203474232312</v>
      </c>
      <c r="I110" s="48">
        <v>10445.317886697525</v>
      </c>
      <c r="J110" s="48">
        <v>5387.366490930277</v>
      </c>
      <c r="K110" s="48">
        <v>5640.4011538022396</v>
      </c>
      <c r="L110" s="48">
        <v>4491.4305483980797</v>
      </c>
      <c r="M110" s="48">
        <v>52931.692509405402</v>
      </c>
      <c r="N110" s="48">
        <v>10340.735448637441</v>
      </c>
    </row>
    <row r="111" spans="1:14">
      <c r="A111" s="46">
        <v>106</v>
      </c>
      <c r="B111" s="46" t="s">
        <v>1434</v>
      </c>
      <c r="C111" s="47" t="s">
        <v>1435</v>
      </c>
      <c r="D111" s="46" t="s">
        <v>1223</v>
      </c>
      <c r="E111" s="48">
        <v>14349.743686035688</v>
      </c>
      <c r="F111" s="48">
        <v>4919.6832285941755</v>
      </c>
      <c r="G111" s="48">
        <v>6134.6951629012892</v>
      </c>
      <c r="H111" s="48">
        <v>11244.244151977984</v>
      </c>
      <c r="I111" s="48">
        <v>7914.1878689287678</v>
      </c>
      <c r="J111" s="48">
        <v>11311.667836140563</v>
      </c>
      <c r="K111" s="48">
        <v>5774.8013375451837</v>
      </c>
      <c r="L111" s="48">
        <v>5844.0823065784316</v>
      </c>
      <c r="M111" s="48">
        <v>67046.810511913514</v>
      </c>
      <c r="N111" s="48">
        <v>19963.364268897283</v>
      </c>
    </row>
    <row r="112" spans="1:14">
      <c r="A112" s="46">
        <v>107</v>
      </c>
      <c r="B112" s="46" t="s">
        <v>1436</v>
      </c>
      <c r="C112" s="47" t="s">
        <v>1437</v>
      </c>
      <c r="D112" s="46" t="s">
        <v>1223</v>
      </c>
      <c r="E112" s="48">
        <v>3480.2669496765052</v>
      </c>
      <c r="F112" s="48">
        <v>4919.6832285941755</v>
      </c>
      <c r="G112" s="48">
        <v>4883.1250729676794</v>
      </c>
      <c r="H112" s="48">
        <v>11880.094930195966</v>
      </c>
      <c r="I112" s="48">
        <v>6331.3502951430137</v>
      </c>
      <c r="J112" s="48">
        <v>8090.0587104605193</v>
      </c>
      <c r="K112" s="48">
        <v>4514.5242047424954</v>
      </c>
      <c r="L112" s="48">
        <v>4543.6564850073601</v>
      </c>
      <c r="M112" s="48">
        <v>63518.031011286483</v>
      </c>
      <c r="N112" s="48">
        <v>18527.15101214208</v>
      </c>
    </row>
    <row r="113" spans="1:14" ht="20.399999999999999">
      <c r="A113" s="46">
        <v>108</v>
      </c>
      <c r="B113" s="46" t="s">
        <v>1438</v>
      </c>
      <c r="C113" s="47" t="s">
        <v>1439</v>
      </c>
      <c r="D113" s="46" t="s">
        <v>1223</v>
      </c>
      <c r="E113" s="48">
        <v>29763.91139738998</v>
      </c>
      <c r="F113" s="48">
        <v>19979.032049880065</v>
      </c>
      <c r="G113" s="48">
        <v>74252.225374243833</v>
      </c>
      <c r="H113" s="48">
        <v>26673.091474774526</v>
      </c>
      <c r="I113" s="48">
        <v>81080.7665859072</v>
      </c>
      <c r="J113" s="48">
        <v>17747.678908248574</v>
      </c>
      <c r="K113" s="48">
        <v>84606.017307033617</v>
      </c>
      <c r="L113" s="48">
        <v>24868.685364923902</v>
      </c>
      <c r="M113" s="48">
        <v>161970.97907878054</v>
      </c>
      <c r="N113" s="48">
        <v>80284.321052615676</v>
      </c>
    </row>
    <row r="114" spans="1:14">
      <c r="A114" s="46">
        <v>109</v>
      </c>
      <c r="B114" s="46" t="s">
        <v>1440</v>
      </c>
      <c r="C114" s="47" t="s">
        <v>1441</v>
      </c>
      <c r="D114" s="46" t="s">
        <v>1223</v>
      </c>
      <c r="E114" s="48">
        <v>7084.0506804479992</v>
      </c>
      <c r="F114" s="48">
        <v>5380.5771191710719</v>
      </c>
      <c r="G114" s="48">
        <v>5980.8587704370975</v>
      </c>
      <c r="H114" s="48">
        <v>12623.008878462977</v>
      </c>
      <c r="I114" s="48">
        <v>8555.7835001737731</v>
      </c>
      <c r="J114" s="48">
        <v>42134.97170247644</v>
      </c>
      <c r="K114" s="48">
        <v>4789.9344173304962</v>
      </c>
      <c r="L114" s="48">
        <v>2428.5060523315201</v>
      </c>
      <c r="M114" s="48">
        <v>13762.240052445404</v>
      </c>
      <c r="N114" s="48">
        <v>34325.496836449282</v>
      </c>
    </row>
    <row r="115" spans="1:14">
      <c r="A115" s="46">
        <v>110</v>
      </c>
      <c r="B115" s="46" t="s">
        <v>1442</v>
      </c>
      <c r="C115" s="47" t="s">
        <v>1443</v>
      </c>
      <c r="D115" s="46" t="s">
        <v>1223</v>
      </c>
      <c r="E115" s="48">
        <v>3133.3301086596925</v>
      </c>
      <c r="F115" s="48">
        <v>7686.3522204707842</v>
      </c>
      <c r="G115" s="48">
        <v>14239.401616520192</v>
      </c>
      <c r="H115" s="48">
        <v>17543.997755472385</v>
      </c>
      <c r="I115" s="48">
        <v>14453.52795661824</v>
      </c>
      <c r="J115" s="48">
        <v>7026.9997707786242</v>
      </c>
      <c r="K115" s="48">
        <v>13360.700233069058</v>
      </c>
      <c r="L115" s="48">
        <v>7380.8304913064958</v>
      </c>
      <c r="M115" s="48">
        <v>28230.236005016221</v>
      </c>
      <c r="N115" s="48">
        <v>11776.94870539264</v>
      </c>
    </row>
    <row r="116" spans="1:14">
      <c r="A116" s="46">
        <v>111</v>
      </c>
      <c r="B116" s="46" t="s">
        <v>1444</v>
      </c>
      <c r="C116" s="47" t="s">
        <v>1445</v>
      </c>
      <c r="D116" s="46" t="s">
        <v>1223</v>
      </c>
      <c r="E116" s="48">
        <v>3663.7256980675934</v>
      </c>
      <c r="F116" s="48">
        <v>10759.848589926913</v>
      </c>
      <c r="G116" s="48">
        <v>4919.6832285941755</v>
      </c>
      <c r="H116" s="48">
        <v>7638.0432291072002</v>
      </c>
      <c r="I116" s="48">
        <v>3068.730752740531</v>
      </c>
      <c r="J116" s="48">
        <v>3227.0145101191065</v>
      </c>
      <c r="K116" s="48">
        <v>3260.85691704192</v>
      </c>
      <c r="L116" s="48">
        <v>4273.3872630543356</v>
      </c>
      <c r="M116" s="48">
        <v>92221.123469386715</v>
      </c>
      <c r="N116" s="48">
        <v>3145.3070322938879</v>
      </c>
    </row>
    <row r="117" spans="1:14" ht="20.399999999999999">
      <c r="A117" s="46">
        <v>112</v>
      </c>
      <c r="B117" s="46" t="s">
        <v>1446</v>
      </c>
      <c r="C117" s="47" t="s">
        <v>1447</v>
      </c>
      <c r="D117" s="46" t="s">
        <v>1223</v>
      </c>
      <c r="E117" s="48">
        <v>27064.706445814154</v>
      </c>
      <c r="F117" s="48">
        <v>136765.36584713677</v>
      </c>
      <c r="G117" s="48">
        <v>821586.65525476611</v>
      </c>
      <c r="H117" s="48">
        <v>817291.515889114</v>
      </c>
      <c r="I117" s="48">
        <v>914802.56213230081</v>
      </c>
      <c r="J117" s="48">
        <v>859456.12581061642</v>
      </c>
      <c r="K117" s="48">
        <v>918489.97438659903</v>
      </c>
      <c r="L117" s="48">
        <v>1132353.6180235024</v>
      </c>
      <c r="M117" s="48">
        <v>1660601.2876410715</v>
      </c>
      <c r="N117" s="48">
        <v>861727.95405311999</v>
      </c>
    </row>
    <row r="118" spans="1:14">
      <c r="A118" s="46">
        <v>113</v>
      </c>
      <c r="B118" s="46" t="s">
        <v>1448</v>
      </c>
      <c r="C118" s="47" t="s">
        <v>1449</v>
      </c>
      <c r="D118" s="46" t="s">
        <v>1223</v>
      </c>
      <c r="E118" s="48">
        <v>13078.247410057844</v>
      </c>
      <c r="F118" s="48">
        <v>4611.5502025994238</v>
      </c>
      <c r="G118" s="48">
        <v>3200.144265733632</v>
      </c>
      <c r="H118" s="48">
        <v>5764.437753249279</v>
      </c>
      <c r="I118" s="48">
        <v>3551.6901015348481</v>
      </c>
      <c r="J118" s="48">
        <v>3243.2306634362881</v>
      </c>
      <c r="K118" s="48">
        <v>3122.0501698975681</v>
      </c>
      <c r="L118" s="48">
        <v>1860.5489917056</v>
      </c>
      <c r="M118" s="48">
        <v>26818.724204765407</v>
      </c>
      <c r="N118" s="48">
        <v>17521.801732413438</v>
      </c>
    </row>
    <row r="119" spans="1:14">
      <c r="A119" s="46">
        <v>114</v>
      </c>
      <c r="B119" s="46" t="s">
        <v>1450</v>
      </c>
      <c r="C119" s="47" t="s">
        <v>1451</v>
      </c>
      <c r="D119" s="46" t="s">
        <v>1223</v>
      </c>
      <c r="E119" s="48">
        <v>1642.0466192628185</v>
      </c>
      <c r="F119" s="48">
        <v>4611.5502025994238</v>
      </c>
      <c r="G119" s="48">
        <v>3354.8577275207554</v>
      </c>
      <c r="H119" s="48">
        <v>6195.3017302758399</v>
      </c>
      <c r="I119" s="48">
        <v>3391.2911937235972</v>
      </c>
      <c r="J119" s="48">
        <v>5765.7434016645111</v>
      </c>
      <c r="K119" s="48">
        <v>4094.7549751243696</v>
      </c>
      <c r="L119" s="48">
        <v>3969.1711823052801</v>
      </c>
      <c r="M119" s="48">
        <v>28466.664231558228</v>
      </c>
      <c r="N119" s="48">
        <v>4595.8824216166404</v>
      </c>
    </row>
    <row r="120" spans="1:14">
      <c r="A120" s="46">
        <v>115</v>
      </c>
      <c r="B120" s="46" t="s">
        <v>1452</v>
      </c>
      <c r="C120" s="47" t="s">
        <v>1453</v>
      </c>
      <c r="D120" s="46" t="s">
        <v>1223</v>
      </c>
      <c r="E120" s="48">
        <v>23658.912849444918</v>
      </c>
      <c r="F120" s="48">
        <v>4611.5502025994238</v>
      </c>
      <c r="G120" s="48">
        <v>2186.0961034385086</v>
      </c>
      <c r="H120" s="48">
        <v>4904.0154476113921</v>
      </c>
      <c r="I120" s="48">
        <v>2643.9380408447996</v>
      </c>
      <c r="J120" s="48">
        <v>1735.128404938414</v>
      </c>
      <c r="K120" s="48">
        <v>2234.127644513856</v>
      </c>
      <c r="L120" s="48">
        <v>1573.30634035456</v>
      </c>
      <c r="M120" s="48">
        <v>3860.484773685967</v>
      </c>
      <c r="N120" s="48">
        <v>1342.8593950661118</v>
      </c>
    </row>
    <row r="121" spans="1:14">
      <c r="A121" s="46">
        <v>116</v>
      </c>
      <c r="B121" s="46" t="s">
        <v>1454</v>
      </c>
      <c r="C121" s="47" t="s">
        <v>1455</v>
      </c>
      <c r="D121" s="46" t="s">
        <v>1223</v>
      </c>
      <c r="E121" s="48">
        <v>314268.46884043864</v>
      </c>
      <c r="F121" s="48">
        <v>19979.032049880065</v>
      </c>
      <c r="G121" s="48">
        <v>22087.351330047411</v>
      </c>
      <c r="H121" s="48">
        <v>444826.58117905102</v>
      </c>
      <c r="I121" s="48">
        <v>25558.067728166403</v>
      </c>
      <c r="J121" s="48">
        <v>14144.089282208257</v>
      </c>
      <c r="K121" s="48">
        <v>23727.757553757576</v>
      </c>
      <c r="L121" s="48">
        <v>29296.139140975614</v>
      </c>
      <c r="M121" s="48">
        <v>11680.26014707546</v>
      </c>
      <c r="N121" s="48">
        <v>12782.29798512128</v>
      </c>
    </row>
    <row r="122" spans="1:14">
      <c r="A122" s="46">
        <v>117</v>
      </c>
      <c r="B122" s="46" t="s">
        <v>1456</v>
      </c>
      <c r="C122" s="47" t="s">
        <v>1457</v>
      </c>
      <c r="D122" s="46" t="s">
        <v>1223</v>
      </c>
      <c r="E122" s="48">
        <v>25032.128827500997</v>
      </c>
      <c r="F122" s="48">
        <v>4611.5502025994238</v>
      </c>
      <c r="G122" s="48">
        <v>2186.0961034385086</v>
      </c>
      <c r="H122" s="48">
        <v>12373.630031153665</v>
      </c>
      <c r="I122" s="48">
        <v>2643.9380408447996</v>
      </c>
      <c r="J122" s="48">
        <v>3603.5896260403201</v>
      </c>
      <c r="K122" s="48">
        <v>2234.127644513856</v>
      </c>
      <c r="L122" s="48">
        <v>1573.30634035456</v>
      </c>
      <c r="M122" s="48">
        <v>23289.944704138379</v>
      </c>
      <c r="N122" s="48">
        <v>11776.94870539264</v>
      </c>
    </row>
    <row r="123" spans="1:14">
      <c r="A123" s="46">
        <v>118</v>
      </c>
      <c r="B123" s="46" t="s">
        <v>1458</v>
      </c>
      <c r="C123" s="47" t="s">
        <v>1459</v>
      </c>
      <c r="D123" s="46" t="s">
        <v>1223</v>
      </c>
      <c r="E123" s="48">
        <v>89903.868827890692</v>
      </c>
      <c r="F123" s="48">
        <v>21515.78023460813</v>
      </c>
      <c r="G123" s="48">
        <v>98807.555119512064</v>
      </c>
      <c r="H123" s="48">
        <v>121737.35258781644</v>
      </c>
      <c r="I123" s="48">
        <v>79318.141225344007</v>
      </c>
      <c r="J123" s="48">
        <v>26936.832454651398</v>
      </c>
      <c r="K123" s="48">
        <v>76411.924530847406</v>
      </c>
      <c r="L123" s="48">
        <v>2222.2136027248639</v>
      </c>
      <c r="M123" s="48">
        <v>127036.06202257297</v>
      </c>
      <c r="N123" s="48">
        <v>84592.960822881272</v>
      </c>
    </row>
    <row r="124" spans="1:14">
      <c r="A124" s="46">
        <v>119</v>
      </c>
      <c r="B124" s="46" t="s">
        <v>1460</v>
      </c>
      <c r="C124" s="47" t="s">
        <v>1461</v>
      </c>
      <c r="D124" s="46" t="s">
        <v>1223</v>
      </c>
      <c r="E124" s="48">
        <v>9005.8264804259434</v>
      </c>
      <c r="F124" s="48">
        <v>4611.5502025994238</v>
      </c>
      <c r="G124" s="48">
        <v>2820.9921262528542</v>
      </c>
      <c r="H124" s="48">
        <v>5764.437753249279</v>
      </c>
      <c r="I124" s="48">
        <v>3172.7256490137602</v>
      </c>
      <c r="J124" s="48">
        <v>5387.366490930277</v>
      </c>
      <c r="K124" s="48">
        <v>3122.0501698975681</v>
      </c>
      <c r="L124" s="48">
        <v>1860.5489917056</v>
      </c>
      <c r="M124" s="48">
        <v>59989.251510659458</v>
      </c>
      <c r="N124" s="48">
        <v>4236.8291074278404</v>
      </c>
    </row>
    <row r="125" spans="1:14">
      <c r="A125" s="46">
        <v>120</v>
      </c>
      <c r="B125" s="46" t="s">
        <v>1462</v>
      </c>
      <c r="C125" s="47" t="s">
        <v>1463</v>
      </c>
      <c r="D125" s="46" t="s">
        <v>1223</v>
      </c>
      <c r="E125" s="48">
        <v>4797.1738069392741</v>
      </c>
      <c r="F125" s="48">
        <v>4611.5502025994238</v>
      </c>
      <c r="G125" s="48">
        <v>14414.358504161281</v>
      </c>
      <c r="H125" s="48">
        <v>14663.737351470592</v>
      </c>
      <c r="I125" s="48">
        <v>7138.6327102809601</v>
      </c>
      <c r="J125" s="48">
        <v>5765.7434016645111</v>
      </c>
      <c r="K125" s="48">
        <v>7138.6327102809601</v>
      </c>
      <c r="L125" s="48">
        <v>2670.0510091494398</v>
      </c>
      <c r="M125" s="48">
        <v>8116.1928514421625</v>
      </c>
      <c r="N125" s="48">
        <v>65922.188485063685</v>
      </c>
    </row>
    <row r="126" spans="1:14">
      <c r="A126" s="46">
        <v>121</v>
      </c>
      <c r="B126" s="46" t="s">
        <v>1464</v>
      </c>
      <c r="C126" s="47" t="s">
        <v>1465</v>
      </c>
      <c r="D126" s="46" t="s">
        <v>1223</v>
      </c>
      <c r="E126" s="48">
        <v>7480.0309492525294</v>
      </c>
      <c r="F126" s="48">
        <v>4611.5502025994238</v>
      </c>
      <c r="G126" s="48">
        <v>3402.5197700945914</v>
      </c>
      <c r="H126" s="48">
        <v>12730.072048512</v>
      </c>
      <c r="I126" s="48">
        <v>1674.49409253504</v>
      </c>
      <c r="J126" s="48">
        <v>35855.716779101174</v>
      </c>
      <c r="K126" s="48">
        <v>1524.670936887168</v>
      </c>
      <c r="L126" s="48">
        <v>1099.355965625344</v>
      </c>
      <c r="M126" s="48">
        <v>8116.1928514421625</v>
      </c>
      <c r="N126" s="48">
        <v>3518.7224790502396</v>
      </c>
    </row>
    <row r="127" spans="1:14" ht="20.399999999999999">
      <c r="A127" s="46">
        <v>122</v>
      </c>
      <c r="B127" s="46" t="s">
        <v>1466</v>
      </c>
      <c r="C127" s="47" t="s">
        <v>1467</v>
      </c>
      <c r="D127" s="46" t="s">
        <v>1223</v>
      </c>
      <c r="E127" s="48">
        <v>526.76274290510776</v>
      </c>
      <c r="F127" s="48">
        <v>4611.5502025994238</v>
      </c>
      <c r="G127" s="48">
        <v>6829.8468600785927</v>
      </c>
      <c r="H127" s="48">
        <v>29738.753953739266</v>
      </c>
      <c r="I127" s="48">
        <v>3084.5943809855999</v>
      </c>
      <c r="J127" s="48">
        <v>35855.716779101174</v>
      </c>
      <c r="K127" s="48">
        <v>2868.6727743166075</v>
      </c>
      <c r="L127" s="48">
        <v>18041.449801675775</v>
      </c>
      <c r="M127" s="48">
        <v>8116.1928514421625</v>
      </c>
      <c r="N127" s="48">
        <v>5170.3677243187203</v>
      </c>
    </row>
    <row r="128" spans="1:14" ht="20.399999999999999">
      <c r="A128" s="46">
        <v>123</v>
      </c>
      <c r="B128" s="46" t="s">
        <v>1468</v>
      </c>
      <c r="C128" s="47" t="s">
        <v>1469</v>
      </c>
      <c r="D128" s="46" t="s">
        <v>1223</v>
      </c>
      <c r="E128" s="48">
        <v>1373.7654842497739</v>
      </c>
      <c r="F128" s="48">
        <v>2830.6457642229766</v>
      </c>
      <c r="G128" s="48">
        <v>2676.5792512256003</v>
      </c>
      <c r="H128" s="48">
        <v>2419.3665134248963</v>
      </c>
      <c r="I128" s="48">
        <v>2379.54423676032</v>
      </c>
      <c r="J128" s="48">
        <v>2432.4229975772155</v>
      </c>
      <c r="K128" s="48">
        <v>2093.1176156687998</v>
      </c>
      <c r="L128" s="48">
        <v>1899.71844416256</v>
      </c>
      <c r="M128" s="48">
        <v>4587.4133508151353</v>
      </c>
      <c r="N128" s="48">
        <v>1292.5919310796801</v>
      </c>
    </row>
    <row r="129" spans="1:14">
      <c r="A129" s="46">
        <v>124</v>
      </c>
      <c r="B129" s="46" t="s">
        <v>1470</v>
      </c>
      <c r="C129" s="47" t="s">
        <v>1471</v>
      </c>
      <c r="D129" s="46" t="s">
        <v>1223</v>
      </c>
      <c r="E129" s="48">
        <v>42586.730011742984</v>
      </c>
      <c r="F129" s="48">
        <v>12295.291126239743</v>
      </c>
      <c r="G129" s="48">
        <v>17405.037594639245</v>
      </c>
      <c r="H129" s="48">
        <v>21074.471070259711</v>
      </c>
      <c r="I129" s="48">
        <v>21151.504326758397</v>
      </c>
      <c r="J129" s="48">
        <v>20180.101905825788</v>
      </c>
      <c r="K129" s="48">
        <v>17686.182867891152</v>
      </c>
      <c r="L129" s="48">
        <v>12344.905766018559</v>
      </c>
      <c r="M129" s="48">
        <v>20463.39232413613</v>
      </c>
      <c r="N129" s="48">
        <v>18814.39366349312</v>
      </c>
    </row>
    <row r="130" spans="1:14">
      <c r="A130" s="46">
        <v>125</v>
      </c>
      <c r="B130" s="46" t="s">
        <v>1472</v>
      </c>
      <c r="C130" s="47" t="s">
        <v>1473</v>
      </c>
      <c r="D130" s="46" t="s">
        <v>1223</v>
      </c>
      <c r="E130" s="48">
        <v>12974.45179569231</v>
      </c>
      <c r="F130" s="48">
        <v>199769.43012415693</v>
      </c>
      <c r="G130" s="48">
        <v>58755.035517212498</v>
      </c>
      <c r="H130" s="48">
        <v>25205.542656053756</v>
      </c>
      <c r="I130" s="48">
        <v>66979.763701401593</v>
      </c>
      <c r="J130" s="48">
        <v>47747.562545034234</v>
      </c>
      <c r="K130" s="48">
        <v>64126.513898989921</v>
      </c>
      <c r="L130" s="48">
        <v>21365.630666856447</v>
      </c>
      <c r="M130" s="48">
        <v>1126838.1003762274</v>
      </c>
      <c r="N130" s="48">
        <v>14362.132567552</v>
      </c>
    </row>
    <row r="131" spans="1:14" ht="20.399999999999999">
      <c r="A131" s="46">
        <v>126</v>
      </c>
      <c r="B131" s="46" t="s">
        <v>1474</v>
      </c>
      <c r="C131" s="47" t="s">
        <v>1475</v>
      </c>
      <c r="D131" s="46" t="s">
        <v>1223</v>
      </c>
      <c r="E131" s="48">
        <v>19799.013440226459</v>
      </c>
      <c r="F131" s="48">
        <v>30736.269342976513</v>
      </c>
      <c r="G131" s="48">
        <v>170203.47873817358</v>
      </c>
      <c r="H131" s="48">
        <v>25205.542656053756</v>
      </c>
      <c r="I131" s="48">
        <v>193712.52712589572</v>
      </c>
      <c r="J131" s="48">
        <v>50089.895801960447</v>
      </c>
      <c r="K131" s="48">
        <v>186080.35931465702</v>
      </c>
      <c r="L131" s="48">
        <v>21365.630666856447</v>
      </c>
      <c r="M131" s="48">
        <v>1126838.1003762274</v>
      </c>
      <c r="N131" s="48">
        <v>57448.530270208001</v>
      </c>
    </row>
    <row r="132" spans="1:14">
      <c r="A132" s="46">
        <v>127</v>
      </c>
      <c r="B132" s="46" t="s">
        <v>1476</v>
      </c>
      <c r="C132" s="47" t="s">
        <v>1477</v>
      </c>
      <c r="D132" s="46" t="s">
        <v>1223</v>
      </c>
      <c r="E132" s="48">
        <v>24269.856888412665</v>
      </c>
      <c r="F132" s="48">
        <v>18442.283865152</v>
      </c>
      <c r="G132" s="48">
        <v>17444.217492283526</v>
      </c>
      <c r="H132" s="48">
        <v>26743.596489197058</v>
      </c>
      <c r="I132" s="48">
        <v>21151.504326758397</v>
      </c>
      <c r="J132" s="48">
        <v>28648.537527020544</v>
      </c>
      <c r="K132" s="48">
        <v>17773.609085775086</v>
      </c>
      <c r="L132" s="48">
        <v>22077.209053157891</v>
      </c>
      <c r="M132" s="48">
        <v>35287.795006270273</v>
      </c>
      <c r="N132" s="48">
        <v>21399.577525652479</v>
      </c>
    </row>
    <row r="133" spans="1:14">
      <c r="A133" s="46">
        <v>128</v>
      </c>
      <c r="B133" s="46" t="s">
        <v>1478</v>
      </c>
      <c r="C133" s="47" t="s">
        <v>1479</v>
      </c>
      <c r="D133" s="46" t="s">
        <v>1223</v>
      </c>
      <c r="E133" s="48">
        <v>51745.166573408147</v>
      </c>
      <c r="F133" s="48">
        <v>44564.391708698626</v>
      </c>
      <c r="G133" s="48">
        <v>44744.571190000643</v>
      </c>
      <c r="H133" s="48">
        <v>54557.824678884353</v>
      </c>
      <c r="I133" s="48">
        <v>43184.321333798405</v>
      </c>
      <c r="J133" s="48">
        <v>64504.254306121722</v>
      </c>
      <c r="K133" s="48">
        <v>40881.627562758636</v>
      </c>
      <c r="L133" s="48">
        <v>39895.392975828996</v>
      </c>
      <c r="M133" s="48">
        <v>74134.023122416533</v>
      </c>
      <c r="N133" s="48">
        <v>56730.423641830399</v>
      </c>
    </row>
    <row r="134" spans="1:14">
      <c r="A134" s="46">
        <v>129</v>
      </c>
      <c r="B134" s="46" t="s">
        <v>1480</v>
      </c>
      <c r="C134" s="47" t="s">
        <v>1481</v>
      </c>
      <c r="D134" s="46" t="s">
        <v>1223</v>
      </c>
      <c r="E134" s="48">
        <v>24269.856888412665</v>
      </c>
      <c r="F134" s="48">
        <v>12295.291126239743</v>
      </c>
      <c r="G134" s="48">
        <v>17444.217492283526</v>
      </c>
      <c r="H134" s="48">
        <v>16794.555565129216</v>
      </c>
      <c r="I134" s="48">
        <v>21151.504326758397</v>
      </c>
      <c r="J134" s="48">
        <v>31531.409227852797</v>
      </c>
      <c r="K134" s="48">
        <v>17773.609085775086</v>
      </c>
      <c r="L134" s="48">
        <v>22077.209053157891</v>
      </c>
      <c r="M134" s="48">
        <v>29653.609248966615</v>
      </c>
      <c r="N134" s="48">
        <v>31453.070322938882</v>
      </c>
    </row>
    <row r="135" spans="1:14">
      <c r="A135" s="46">
        <v>130</v>
      </c>
      <c r="B135" s="46" t="s">
        <v>1482</v>
      </c>
      <c r="C135" s="47" t="s">
        <v>1483</v>
      </c>
      <c r="D135" s="46" t="s">
        <v>1223</v>
      </c>
      <c r="E135" s="48">
        <v>26338.137145255387</v>
      </c>
      <c r="F135" s="48">
        <v>29198.215509833215</v>
      </c>
      <c r="G135" s="48">
        <v>32121.512696897884</v>
      </c>
      <c r="H135" s="48">
        <v>57552.982143426569</v>
      </c>
      <c r="I135" s="48">
        <v>37015.132571827198</v>
      </c>
      <c r="J135" s="48">
        <v>63423.17741830962</v>
      </c>
      <c r="K135" s="48">
        <v>34660.970140258993</v>
      </c>
      <c r="L135" s="48">
        <v>43916.790094743556</v>
      </c>
      <c r="M135" s="48">
        <v>59307.218497933231</v>
      </c>
      <c r="N135" s="48">
        <v>38634.136606714877</v>
      </c>
    </row>
    <row r="136" spans="1:14">
      <c r="A136" s="46">
        <v>131</v>
      </c>
      <c r="B136" s="46" t="s">
        <v>1484</v>
      </c>
      <c r="C136" s="47" t="s">
        <v>1485</v>
      </c>
      <c r="D136" s="46" t="s">
        <v>1223</v>
      </c>
      <c r="E136" s="48">
        <v>26338.137145255387</v>
      </c>
      <c r="F136" s="48">
        <v>29198.215509833215</v>
      </c>
      <c r="G136" s="48">
        <v>64077.307274340863</v>
      </c>
      <c r="H136" s="48">
        <v>65941.773211292166</v>
      </c>
      <c r="I136" s="48">
        <v>37015.132571827198</v>
      </c>
      <c r="J136" s="48">
        <v>64504.254306121722</v>
      </c>
      <c r="K136" s="48">
        <v>34660.970140258993</v>
      </c>
      <c r="L136" s="48">
        <v>39895.392975828996</v>
      </c>
      <c r="M136" s="48">
        <v>74134.023122416533</v>
      </c>
      <c r="N136" s="48">
        <v>50267.463986431998</v>
      </c>
    </row>
    <row r="137" spans="1:14">
      <c r="A137" s="46">
        <v>132</v>
      </c>
      <c r="B137" s="46" t="s">
        <v>1486</v>
      </c>
      <c r="C137" s="47" t="s">
        <v>1487</v>
      </c>
      <c r="D137" s="46" t="s">
        <v>1223</v>
      </c>
      <c r="E137" s="48">
        <v>8173.9046312861537</v>
      </c>
      <c r="F137" s="48">
        <v>8454.0734886272003</v>
      </c>
      <c r="G137" s="48">
        <v>32958.482945701377</v>
      </c>
      <c r="H137" s="48">
        <v>46961.562199064574</v>
      </c>
      <c r="I137" s="48">
        <v>14982.315564787201</v>
      </c>
      <c r="J137" s="48">
        <v>39549.396145792503</v>
      </c>
      <c r="K137" s="48">
        <v>13331.793177155821</v>
      </c>
      <c r="L137" s="48">
        <v>30741.491936637442</v>
      </c>
      <c r="M137" s="48">
        <v>44480.413873449921</v>
      </c>
      <c r="N137" s="48">
        <v>31524.880985776643</v>
      </c>
    </row>
    <row r="138" spans="1:14">
      <c r="A138" s="46">
        <v>133</v>
      </c>
      <c r="B138" s="46" t="s">
        <v>1488</v>
      </c>
      <c r="C138" s="47" t="s">
        <v>1489</v>
      </c>
      <c r="D138" s="46" t="s">
        <v>1223</v>
      </c>
      <c r="E138" s="48">
        <v>59760.324970958769</v>
      </c>
      <c r="F138" s="48">
        <v>13833.344959383041</v>
      </c>
      <c r="G138" s="48">
        <v>38121.016779528705</v>
      </c>
      <c r="H138" s="48">
        <v>55413.024390861319</v>
      </c>
      <c r="I138" s="48">
        <v>37015.132571827198</v>
      </c>
      <c r="J138" s="48">
        <v>46486.306175920123</v>
      </c>
      <c r="K138" s="48">
        <v>36105.177229436442</v>
      </c>
      <c r="L138" s="48">
        <v>33911.606288820738</v>
      </c>
      <c r="M138" s="48">
        <v>44480.413873449921</v>
      </c>
      <c r="N138" s="48">
        <v>35503.191706988538</v>
      </c>
    </row>
    <row r="139" spans="1:14">
      <c r="A139" s="46">
        <v>134</v>
      </c>
      <c r="B139" s="46" t="s">
        <v>1490</v>
      </c>
      <c r="C139" s="47" t="s">
        <v>1491</v>
      </c>
      <c r="D139" s="46" t="s">
        <v>1223</v>
      </c>
      <c r="E139" s="48">
        <v>88823.096993309533</v>
      </c>
      <c r="F139" s="48">
        <v>33809.765712432636</v>
      </c>
      <c r="G139" s="48">
        <v>44744.571190000643</v>
      </c>
      <c r="H139" s="48">
        <v>75871.229409131527</v>
      </c>
      <c r="I139" s="48">
        <v>37015.132571827198</v>
      </c>
      <c r="J139" s="48">
        <v>89729.381688403955</v>
      </c>
      <c r="K139" s="48">
        <v>36754.264018463844</v>
      </c>
      <c r="L139" s="48">
        <v>70742.642434100228</v>
      </c>
      <c r="M139" s="48">
        <v>177921.65549379968</v>
      </c>
      <c r="N139" s="48">
        <v>43438.269950561022</v>
      </c>
    </row>
    <row r="140" spans="1:14" ht="30.6">
      <c r="A140" s="46">
        <v>135</v>
      </c>
      <c r="B140" s="46" t="s">
        <v>1492</v>
      </c>
      <c r="C140" s="47" t="s">
        <v>1493</v>
      </c>
      <c r="D140" s="46" t="s">
        <v>1223</v>
      </c>
      <c r="E140" s="48">
        <v>8173.9046312861537</v>
      </c>
      <c r="F140" s="48">
        <v>10759.848589926913</v>
      </c>
      <c r="G140" s="48">
        <v>11955.822538279424</v>
      </c>
      <c r="H140" s="48">
        <v>27707.165019638272</v>
      </c>
      <c r="I140" s="48">
        <v>14982.315564787201</v>
      </c>
      <c r="J140" s="48">
        <v>35134.998853893114</v>
      </c>
      <c r="K140" s="48">
        <v>11552.951663275437</v>
      </c>
      <c r="L140" s="48">
        <v>22077.209053157891</v>
      </c>
      <c r="M140" s="48">
        <v>29653.609248966615</v>
      </c>
      <c r="N140" s="48">
        <v>15726.535161469441</v>
      </c>
    </row>
    <row r="141" spans="1:14" ht="30.6">
      <c r="A141" s="46">
        <v>136</v>
      </c>
      <c r="B141" s="46" t="s">
        <v>1494</v>
      </c>
      <c r="C141" s="47" t="s">
        <v>1495</v>
      </c>
      <c r="D141" s="46" t="s">
        <v>1223</v>
      </c>
      <c r="E141" s="48">
        <v>26338.137145255387</v>
      </c>
      <c r="F141" s="48">
        <v>29198.215509833215</v>
      </c>
      <c r="G141" s="48">
        <v>44744.571190000643</v>
      </c>
      <c r="H141" s="48">
        <v>46748.741507381768</v>
      </c>
      <c r="I141" s="48">
        <v>37015.132571827198</v>
      </c>
      <c r="J141" s="48">
        <v>64504.254306121722</v>
      </c>
      <c r="K141" s="48">
        <v>34660.970140258993</v>
      </c>
      <c r="L141" s="48">
        <v>53888.027041870337</v>
      </c>
      <c r="M141" s="48">
        <v>59307.218497933231</v>
      </c>
      <c r="N141" s="48">
        <v>31524.880985776643</v>
      </c>
    </row>
    <row r="142" spans="1:14" ht="20.399999999999999">
      <c r="A142" s="46">
        <v>137</v>
      </c>
      <c r="B142" s="46" t="s">
        <v>1496</v>
      </c>
      <c r="C142" s="47" t="s">
        <v>1497</v>
      </c>
      <c r="D142" s="46" t="s">
        <v>1223</v>
      </c>
      <c r="E142" s="48">
        <v>8173.9046312861537</v>
      </c>
      <c r="F142" s="48">
        <v>29198.215509833215</v>
      </c>
      <c r="G142" s="48">
        <v>63206.219453211044</v>
      </c>
      <c r="H142" s="48">
        <v>75871.229409131527</v>
      </c>
      <c r="I142" s="48">
        <v>66979.763701401593</v>
      </c>
      <c r="J142" s="48">
        <v>89729.381688403955</v>
      </c>
      <c r="K142" s="48">
        <v>74058.907805763563</v>
      </c>
      <c r="L142" s="48">
        <v>59584.571077527544</v>
      </c>
      <c r="M142" s="48">
        <v>177921.06242161468</v>
      </c>
      <c r="N142" s="48">
        <v>43438.269950561022</v>
      </c>
    </row>
    <row r="143" spans="1:14" ht="20.399999999999999">
      <c r="A143" s="46">
        <v>138</v>
      </c>
      <c r="B143" s="46" t="s">
        <v>1498</v>
      </c>
      <c r="C143" s="47" t="s">
        <v>1499</v>
      </c>
      <c r="D143" s="46" t="s">
        <v>1223</v>
      </c>
      <c r="E143" s="48">
        <v>8173.9046312861537</v>
      </c>
      <c r="F143" s="48">
        <v>6148.2983873274889</v>
      </c>
      <c r="G143" s="48">
        <v>12155.58674580992</v>
      </c>
      <c r="H143" s="48">
        <v>17690.230377978369</v>
      </c>
      <c r="I143" s="48">
        <v>14982.315564787201</v>
      </c>
      <c r="J143" s="48">
        <v>8466.6338263817324</v>
      </c>
      <c r="K143" s="48">
        <v>11552.951663275437</v>
      </c>
      <c r="L143" s="48">
        <v>12107.277754446335</v>
      </c>
      <c r="M143" s="48">
        <v>17792.16554937997</v>
      </c>
      <c r="N143" s="48">
        <v>11489.706054041599</v>
      </c>
    </row>
    <row r="144" spans="1:14" ht="20.399999999999999">
      <c r="A144" s="46">
        <v>139</v>
      </c>
      <c r="B144" s="46" t="s">
        <v>1500</v>
      </c>
      <c r="C144" s="47" t="s">
        <v>1501</v>
      </c>
      <c r="D144" s="46" t="s">
        <v>1223</v>
      </c>
      <c r="E144" s="48">
        <v>24269.856888412665</v>
      </c>
      <c r="F144" s="48">
        <v>18442.283865152</v>
      </c>
      <c r="G144" s="48">
        <v>17444.217492283526</v>
      </c>
      <c r="H144" s="48">
        <v>16794.555565129216</v>
      </c>
      <c r="I144" s="48">
        <v>21151.504326758397</v>
      </c>
      <c r="J144" s="48">
        <v>28648.537527020544</v>
      </c>
      <c r="K144" s="48">
        <v>17773.609085775086</v>
      </c>
      <c r="L144" s="48">
        <v>22077.209053157891</v>
      </c>
      <c r="M144" s="48">
        <v>29653.609248966615</v>
      </c>
      <c r="N144" s="48">
        <v>21399.577525652479</v>
      </c>
    </row>
    <row r="145" spans="1:14">
      <c r="A145" s="46">
        <v>140</v>
      </c>
      <c r="B145" s="46" t="s">
        <v>1502</v>
      </c>
      <c r="C145" s="47" t="s">
        <v>1503</v>
      </c>
      <c r="D145" s="46" t="s">
        <v>1223</v>
      </c>
      <c r="E145" s="48">
        <v>31901.88735646697</v>
      </c>
      <c r="F145" s="48">
        <v>7686.3522204707842</v>
      </c>
      <c r="G145" s="48">
        <v>9117.5413421241683</v>
      </c>
      <c r="H145" s="48">
        <v>12087.693028217856</v>
      </c>
      <c r="I145" s="48">
        <v>11457.064843660801</v>
      </c>
      <c r="J145" s="48">
        <v>16035.973835879422</v>
      </c>
      <c r="K145" s="48">
        <v>8887.8621181038798</v>
      </c>
      <c r="L145" s="48">
        <v>16616.987380657665</v>
      </c>
      <c r="M145" s="48">
        <v>14826.804624483308</v>
      </c>
      <c r="N145" s="48">
        <v>30016.857066183682</v>
      </c>
    </row>
    <row r="146" spans="1:14">
      <c r="A146" s="46">
        <v>141</v>
      </c>
      <c r="B146" s="46" t="s">
        <v>1504</v>
      </c>
      <c r="C146" s="47" t="s">
        <v>1505</v>
      </c>
      <c r="D146" s="46" t="s">
        <v>1223</v>
      </c>
      <c r="E146" s="48">
        <v>8355.5469564258456</v>
      </c>
      <c r="F146" s="48">
        <v>10759.848589926913</v>
      </c>
      <c r="G146" s="48">
        <v>13009.480809371649</v>
      </c>
      <c r="H146" s="48">
        <v>16046.419023201281</v>
      </c>
      <c r="I146" s="48">
        <v>11457.064843660801</v>
      </c>
      <c r="J146" s="48">
        <v>18576.50452223785</v>
      </c>
      <c r="K146" s="48">
        <v>9776.2252998277345</v>
      </c>
      <c r="L146" s="48">
        <v>10398.183978907649</v>
      </c>
      <c r="M146" s="48">
        <v>14826.804624483308</v>
      </c>
      <c r="N146" s="48">
        <v>14807.358677146112</v>
      </c>
    </row>
    <row r="147" spans="1:14">
      <c r="A147" s="46">
        <v>142</v>
      </c>
      <c r="B147" s="46" t="s">
        <v>1506</v>
      </c>
      <c r="C147" s="47" t="s">
        <v>1507</v>
      </c>
      <c r="D147" s="46" t="s">
        <v>1223</v>
      </c>
      <c r="E147" s="48">
        <v>27322.669075634389</v>
      </c>
      <c r="F147" s="48">
        <v>11527.569858083329</v>
      </c>
      <c r="G147" s="48">
        <v>28858.746921872898</v>
      </c>
      <c r="H147" s="48">
        <v>16046.419023201281</v>
      </c>
      <c r="I147" s="48">
        <v>11457.064843660801</v>
      </c>
      <c r="J147" s="48">
        <v>28648.537527020544</v>
      </c>
      <c r="K147" s="48">
        <v>8887.8621181038798</v>
      </c>
      <c r="L147" s="48">
        <v>12107.277754446335</v>
      </c>
      <c r="M147" s="48">
        <v>17792.16554937997</v>
      </c>
      <c r="N147" s="48">
        <v>22835.790782407676</v>
      </c>
    </row>
    <row r="148" spans="1:14">
      <c r="A148" s="46">
        <v>143</v>
      </c>
      <c r="B148" s="46" t="s">
        <v>1508</v>
      </c>
      <c r="C148" s="47" t="s">
        <v>1509</v>
      </c>
      <c r="D148" s="46" t="s">
        <v>1223</v>
      </c>
      <c r="E148" s="48">
        <v>28849.075169245254</v>
      </c>
      <c r="F148" s="48">
        <v>13833.344959383041</v>
      </c>
      <c r="G148" s="48">
        <v>12155.58674580992</v>
      </c>
      <c r="H148" s="48">
        <v>17651.060925521408</v>
      </c>
      <c r="I148" s="48">
        <v>14982.315564787201</v>
      </c>
      <c r="J148" s="48">
        <v>37837.691073423361</v>
      </c>
      <c r="K148" s="48">
        <v>10664.588481551586</v>
      </c>
      <c r="L148" s="48">
        <v>12107.277754446335</v>
      </c>
      <c r="M148" s="48">
        <v>20756.281022688174</v>
      </c>
      <c r="N148" s="48">
        <v>57304.908944532486</v>
      </c>
    </row>
    <row r="149" spans="1:14">
      <c r="A149" s="46">
        <v>144</v>
      </c>
      <c r="B149" s="46" t="s">
        <v>1510</v>
      </c>
      <c r="C149" s="47" t="s">
        <v>1511</v>
      </c>
      <c r="D149" s="46" t="s">
        <v>1223</v>
      </c>
      <c r="E149" s="48">
        <v>39533.917824521268</v>
      </c>
      <c r="F149" s="48">
        <v>19210.005133308416</v>
      </c>
      <c r="G149" s="48">
        <v>17444.217492283526</v>
      </c>
      <c r="H149" s="48">
        <v>26743.596489197058</v>
      </c>
      <c r="I149" s="48">
        <v>21151.504326758397</v>
      </c>
      <c r="J149" s="48">
        <v>19729.653202570753</v>
      </c>
      <c r="K149" s="48">
        <v>17773.609085775086</v>
      </c>
      <c r="L149" s="48">
        <v>22077.209053157891</v>
      </c>
      <c r="M149" s="48">
        <v>29653.609248966615</v>
      </c>
      <c r="N149" s="48">
        <v>31453.070322938882</v>
      </c>
    </row>
    <row r="150" spans="1:14">
      <c r="A150" s="46">
        <v>145</v>
      </c>
      <c r="B150" s="46" t="s">
        <v>1512</v>
      </c>
      <c r="C150" s="47" t="s">
        <v>1513</v>
      </c>
      <c r="D150" s="46" t="s">
        <v>1223</v>
      </c>
      <c r="E150" s="48">
        <v>36481.105637299544</v>
      </c>
      <c r="F150" s="48">
        <v>35345.208248745475</v>
      </c>
      <c r="G150" s="48">
        <v>26216.564978146587</v>
      </c>
      <c r="H150" s="48">
        <v>41720.689460323323</v>
      </c>
      <c r="I150" s="48">
        <v>31838.301887853078</v>
      </c>
      <c r="J150" s="48">
        <v>43062.896031181823</v>
      </c>
      <c r="K150" s="48">
        <v>26661.471203878966</v>
      </c>
      <c r="L150" s="48">
        <v>33911.606288820738</v>
      </c>
      <c r="M150" s="48">
        <v>44480.413873449921</v>
      </c>
      <c r="N150" s="48">
        <v>34325.496836449282</v>
      </c>
    </row>
    <row r="151" spans="1:14" ht="20.399999999999999">
      <c r="A151" s="46">
        <v>146</v>
      </c>
      <c r="B151" s="46" t="s">
        <v>1514</v>
      </c>
      <c r="C151" s="47" t="s">
        <v>1515</v>
      </c>
      <c r="D151" s="46" t="s">
        <v>1223</v>
      </c>
      <c r="E151" s="48">
        <v>121959.84687950769</v>
      </c>
      <c r="F151" s="48">
        <v>33809.765712432636</v>
      </c>
      <c r="G151" s="48">
        <v>63206.219453211044</v>
      </c>
      <c r="H151" s="48">
        <v>122208.6916657152</v>
      </c>
      <c r="I151" s="48">
        <v>66979.763701401593</v>
      </c>
      <c r="J151" s="48">
        <v>89729.381688403955</v>
      </c>
      <c r="K151" s="48">
        <v>74058.907805763563</v>
      </c>
      <c r="L151" s="48">
        <v>70742.642434100228</v>
      </c>
      <c r="M151" s="48">
        <v>177921.65549379968</v>
      </c>
      <c r="N151" s="48">
        <v>129115.57178229248</v>
      </c>
    </row>
    <row r="152" spans="1:14">
      <c r="A152" s="46">
        <v>147</v>
      </c>
      <c r="B152" s="46" t="s">
        <v>1516</v>
      </c>
      <c r="C152" s="47" t="s">
        <v>1517</v>
      </c>
      <c r="D152" s="46" t="s">
        <v>1223</v>
      </c>
      <c r="E152" s="48">
        <v>19799.013440226459</v>
      </c>
      <c r="F152" s="48">
        <v>6918.6309523143673</v>
      </c>
      <c r="G152" s="48">
        <v>8719.4230273516296</v>
      </c>
      <c r="H152" s="48">
        <v>12220.86916657152</v>
      </c>
      <c r="I152" s="48">
        <v>11457.064843660801</v>
      </c>
      <c r="J152" s="48">
        <v>24864.768419678207</v>
      </c>
      <c r="K152" s="48">
        <v>7999.4989363800269</v>
      </c>
      <c r="L152" s="48">
        <v>16143.037005928449</v>
      </c>
      <c r="M152" s="48">
        <v>14826.804624483308</v>
      </c>
      <c r="N152" s="48">
        <v>11346.084728366081</v>
      </c>
    </row>
    <row r="153" spans="1:14" ht="20.399999999999999">
      <c r="A153" s="46">
        <v>148</v>
      </c>
      <c r="B153" s="46" t="s">
        <v>1518</v>
      </c>
      <c r="C153" s="47" t="s">
        <v>1519</v>
      </c>
      <c r="D153" s="46" t="s">
        <v>1223</v>
      </c>
      <c r="E153" s="48">
        <v>31901.88735646697</v>
      </c>
      <c r="F153" s="48">
        <v>8454.0734886272003</v>
      </c>
      <c r="G153" s="48">
        <v>9117.5413421241683</v>
      </c>
      <c r="H153" s="48">
        <v>14655.9034609792</v>
      </c>
      <c r="I153" s="48">
        <v>11457.064843660801</v>
      </c>
      <c r="J153" s="48">
        <v>21513.430067460704</v>
      </c>
      <c r="K153" s="48">
        <v>8887.8621181038798</v>
      </c>
      <c r="L153" s="48">
        <v>40356.286866405891</v>
      </c>
      <c r="M153" s="48">
        <v>14826.804624483308</v>
      </c>
      <c r="N153" s="48">
        <v>28580.643809428482</v>
      </c>
    </row>
    <row r="154" spans="1:14">
      <c r="A154" s="46">
        <v>149</v>
      </c>
      <c r="B154" s="46" t="s">
        <v>1520</v>
      </c>
      <c r="C154" s="47" t="s">
        <v>1521</v>
      </c>
      <c r="D154" s="46" t="s">
        <v>1223</v>
      </c>
      <c r="E154" s="48">
        <v>10716.897183241847</v>
      </c>
      <c r="F154" s="48">
        <v>10759.848589926913</v>
      </c>
      <c r="G154" s="48">
        <v>12155.58674580992</v>
      </c>
      <c r="H154" s="48">
        <v>15511.103172956158</v>
      </c>
      <c r="I154" s="48">
        <v>11457.064843660801</v>
      </c>
      <c r="J154" s="48">
        <v>30270.152858738689</v>
      </c>
      <c r="K154" s="48">
        <v>11552.951663275437</v>
      </c>
      <c r="L154" s="48">
        <v>40356.286866405891</v>
      </c>
      <c r="M154" s="48">
        <v>14826.804624483308</v>
      </c>
      <c r="N154" s="48">
        <v>42942.776376980481</v>
      </c>
    </row>
    <row r="155" spans="1:14">
      <c r="A155" s="46">
        <v>150</v>
      </c>
      <c r="B155" s="46" t="s">
        <v>1522</v>
      </c>
      <c r="C155" s="47" t="s">
        <v>1523</v>
      </c>
      <c r="D155" s="46" t="s">
        <v>1223</v>
      </c>
      <c r="E155" s="48">
        <v>33428.293450077821</v>
      </c>
      <c r="F155" s="48">
        <v>13833.344959383041</v>
      </c>
      <c r="G155" s="48">
        <v>15628.611530327042</v>
      </c>
      <c r="H155" s="48">
        <v>25205.542656053756</v>
      </c>
      <c r="I155" s="48">
        <v>17273.728533519359</v>
      </c>
      <c r="J155" s="48">
        <v>25044.947900980223</v>
      </c>
      <c r="K155" s="48">
        <v>14220.156358879674</v>
      </c>
      <c r="L155" s="48">
        <v>21365.630666856447</v>
      </c>
      <c r="M155" s="48">
        <v>20757.52647427663</v>
      </c>
      <c r="N155" s="48">
        <v>14074.889916200958</v>
      </c>
    </row>
    <row r="156" spans="1:14">
      <c r="A156" s="46">
        <v>151</v>
      </c>
      <c r="B156" s="46" t="s">
        <v>1524</v>
      </c>
      <c r="C156" s="47" t="s">
        <v>1525</v>
      </c>
      <c r="D156" s="46" t="s">
        <v>1223</v>
      </c>
      <c r="E156" s="48">
        <v>42586.730011742984</v>
      </c>
      <c r="F156" s="48">
        <v>13833.344959383041</v>
      </c>
      <c r="G156" s="48">
        <v>35073.633378377221</v>
      </c>
      <c r="H156" s="48">
        <v>25460.144097024</v>
      </c>
      <c r="I156" s="48">
        <v>17273.728533519359</v>
      </c>
      <c r="J156" s="48">
        <v>23603.512050564095</v>
      </c>
      <c r="K156" s="48">
        <v>14220.156358879674</v>
      </c>
      <c r="L156" s="48">
        <v>28486.637123531778</v>
      </c>
      <c r="M156" s="48">
        <v>20757.52647427663</v>
      </c>
      <c r="N156" s="48">
        <v>18814.39366349312</v>
      </c>
    </row>
    <row r="157" spans="1:14">
      <c r="A157" s="46">
        <v>152</v>
      </c>
      <c r="B157" s="46" t="s">
        <v>1526</v>
      </c>
      <c r="C157" s="47" t="s">
        <v>1527</v>
      </c>
      <c r="D157" s="46" t="s">
        <v>1223</v>
      </c>
      <c r="E157" s="48">
        <v>25185.700544579184</v>
      </c>
      <c r="F157" s="48">
        <v>18442.283865152</v>
      </c>
      <c r="G157" s="48">
        <v>31518.352743700481</v>
      </c>
      <c r="H157" s="48">
        <v>33098.187326131199</v>
      </c>
      <c r="I157" s="48">
        <v>26897.663002194433</v>
      </c>
      <c r="J157" s="48">
        <v>53963.754649953793</v>
      </c>
      <c r="K157" s="48">
        <v>22335.988569056874</v>
      </c>
      <c r="L157" s="48">
        <v>40356.286866405891</v>
      </c>
      <c r="M157" s="48">
        <v>29653.609248966615</v>
      </c>
      <c r="N157" s="48">
        <v>47251.416147246076</v>
      </c>
    </row>
    <row r="158" spans="1:14">
      <c r="A158" s="46">
        <v>153</v>
      </c>
      <c r="B158" s="46" t="s">
        <v>1528</v>
      </c>
      <c r="C158" s="47" t="s">
        <v>1529</v>
      </c>
      <c r="D158" s="46" t="s">
        <v>1223</v>
      </c>
      <c r="E158" s="48">
        <v>24269.856888412665</v>
      </c>
      <c r="F158" s="48">
        <v>18442.283865152</v>
      </c>
      <c r="G158" s="48">
        <v>22063.969778227434</v>
      </c>
      <c r="H158" s="48">
        <v>26743.596489197058</v>
      </c>
      <c r="I158" s="48">
        <v>26897.663002194433</v>
      </c>
      <c r="J158" s="48">
        <v>31531.409227852797</v>
      </c>
      <c r="K158" s="48">
        <v>22335.988569056874</v>
      </c>
      <c r="L158" s="48">
        <v>22077.209053157891</v>
      </c>
      <c r="M158" s="48">
        <v>29653.609248966615</v>
      </c>
      <c r="N158" s="48">
        <v>28580.643809428482</v>
      </c>
    </row>
    <row r="159" spans="1:14">
      <c r="A159" s="46">
        <v>154</v>
      </c>
      <c r="B159" s="46" t="s">
        <v>1530</v>
      </c>
      <c r="C159" s="47" t="s">
        <v>1531</v>
      </c>
      <c r="D159" s="46" t="s">
        <v>1223</v>
      </c>
      <c r="E159" s="48">
        <v>24269.856888412665</v>
      </c>
      <c r="F159" s="48">
        <v>18442.283865152</v>
      </c>
      <c r="G159" s="48">
        <v>22063.969778227434</v>
      </c>
      <c r="H159" s="48">
        <v>26743.596489197058</v>
      </c>
      <c r="I159" s="48">
        <v>26897.663002194433</v>
      </c>
      <c r="J159" s="48">
        <v>31531.409227852797</v>
      </c>
      <c r="K159" s="48">
        <v>22335.988569056874</v>
      </c>
      <c r="L159" s="48">
        <v>22077.209053157891</v>
      </c>
      <c r="M159" s="48">
        <v>29653.609248966615</v>
      </c>
      <c r="N159" s="48">
        <v>28580.643809428482</v>
      </c>
    </row>
    <row r="160" spans="1:14">
      <c r="A160" s="46">
        <v>155</v>
      </c>
      <c r="B160" s="46" t="s">
        <v>1532</v>
      </c>
      <c r="C160" s="47" t="s">
        <v>1533</v>
      </c>
      <c r="D160" s="46" t="s">
        <v>1223</v>
      </c>
      <c r="E160" s="48">
        <v>36481.105637299544</v>
      </c>
      <c r="F160" s="48">
        <v>33809.765712432636</v>
      </c>
      <c r="G160" s="48">
        <v>27264.785223589366</v>
      </c>
      <c r="H160" s="48">
        <v>41720.689460323323</v>
      </c>
      <c r="I160" s="48">
        <v>34177.305741320444</v>
      </c>
      <c r="J160" s="48">
        <v>43062.896031181823</v>
      </c>
      <c r="K160" s="48">
        <v>26661.471203878966</v>
      </c>
      <c r="L160" s="48">
        <v>33911.606288820738</v>
      </c>
      <c r="M160" s="48">
        <v>44480.413873449921</v>
      </c>
      <c r="N160" s="48">
        <v>38634.136606714877</v>
      </c>
    </row>
    <row r="161" spans="1:14">
      <c r="A161" s="46">
        <v>156</v>
      </c>
      <c r="B161" s="46" t="s">
        <v>1534</v>
      </c>
      <c r="C161" s="47" t="s">
        <v>1535</v>
      </c>
      <c r="D161" s="46" t="s">
        <v>1223</v>
      </c>
      <c r="E161" s="48">
        <v>36481.105637299544</v>
      </c>
      <c r="F161" s="48">
        <v>33809.765712432636</v>
      </c>
      <c r="G161" s="48">
        <v>27264.785223589366</v>
      </c>
      <c r="H161" s="48">
        <v>41720.689460323323</v>
      </c>
      <c r="I161" s="48">
        <v>34177.305741320444</v>
      </c>
      <c r="J161" s="48">
        <v>43062.896031181823</v>
      </c>
      <c r="K161" s="48">
        <v>26661.471203878966</v>
      </c>
      <c r="L161" s="48">
        <v>33911.606288820738</v>
      </c>
      <c r="M161" s="48">
        <v>44480.413873449921</v>
      </c>
      <c r="N161" s="48">
        <v>38634.136606714877</v>
      </c>
    </row>
    <row r="162" spans="1:14">
      <c r="A162" s="46">
        <v>157</v>
      </c>
      <c r="B162" s="46" t="s">
        <v>1536</v>
      </c>
      <c r="C162" s="47" t="s">
        <v>1537</v>
      </c>
      <c r="D162" s="46" t="s">
        <v>1223</v>
      </c>
      <c r="E162" s="48">
        <v>51745.166573408147</v>
      </c>
      <c r="F162" s="48">
        <v>38418.704618201598</v>
      </c>
      <c r="G162" s="48">
        <v>44293.822187610102</v>
      </c>
      <c r="H162" s="48">
        <v>54557.824678884353</v>
      </c>
      <c r="I162" s="48">
        <v>54042.093554867715</v>
      </c>
      <c r="J162" s="48">
        <v>68288.023413464063</v>
      </c>
      <c r="K162" s="48">
        <v>44795.360913353165</v>
      </c>
      <c r="L162" s="48">
        <v>43916.790094743556</v>
      </c>
      <c r="M162" s="48">
        <v>59307.218497933231</v>
      </c>
      <c r="N162" s="48">
        <v>48687.62940400128</v>
      </c>
    </row>
    <row r="163" spans="1:14">
      <c r="A163" s="46">
        <v>158</v>
      </c>
      <c r="B163" s="46" t="s">
        <v>1538</v>
      </c>
      <c r="C163" s="47" t="s">
        <v>1539</v>
      </c>
      <c r="D163" s="46" t="s">
        <v>1223</v>
      </c>
      <c r="E163" s="48">
        <v>51745.166573408147</v>
      </c>
      <c r="F163" s="48">
        <v>38418.704618201598</v>
      </c>
      <c r="G163" s="48">
        <v>44293.822187610102</v>
      </c>
      <c r="H163" s="48">
        <v>54557.824678884353</v>
      </c>
      <c r="I163" s="48">
        <v>54042.093554867715</v>
      </c>
      <c r="J163" s="48">
        <v>61080.844161383422</v>
      </c>
      <c r="K163" s="48">
        <v>44795.360913353165</v>
      </c>
      <c r="L163" s="48">
        <v>43916.790094743556</v>
      </c>
      <c r="M163" s="48">
        <v>59307.218497933231</v>
      </c>
      <c r="N163" s="48">
        <v>48687.62940400128</v>
      </c>
    </row>
    <row r="164" spans="1:14">
      <c r="A164" s="46">
        <v>159</v>
      </c>
      <c r="B164" s="46" t="s">
        <v>1540</v>
      </c>
      <c r="C164" s="47" t="s">
        <v>1541</v>
      </c>
      <c r="D164" s="46" t="s">
        <v>1223</v>
      </c>
      <c r="E164" s="48">
        <v>12058.608139525793</v>
      </c>
      <c r="F164" s="48">
        <v>6918.6309523143673</v>
      </c>
      <c r="G164" s="48">
        <v>9133.0106645478409</v>
      </c>
      <c r="H164" s="48">
        <v>15725.229513054206</v>
      </c>
      <c r="I164" s="48">
        <v>7931.8141225343998</v>
      </c>
      <c r="J164" s="48">
        <v>19729.653202570753</v>
      </c>
      <c r="K164" s="48">
        <v>9757.1889459336526</v>
      </c>
      <c r="L164" s="48">
        <v>28486.637123531778</v>
      </c>
      <c r="M164" s="48">
        <v>16132.453039715325</v>
      </c>
      <c r="N164" s="48">
        <v>35761.710093204478</v>
      </c>
    </row>
    <row r="165" spans="1:14">
      <c r="A165" s="46">
        <v>160</v>
      </c>
      <c r="B165" s="46" t="s">
        <v>1542</v>
      </c>
      <c r="C165" s="47" t="s">
        <v>1543</v>
      </c>
      <c r="D165" s="46" t="s">
        <v>1223</v>
      </c>
      <c r="E165" s="48">
        <v>16637.826420358371</v>
      </c>
      <c r="F165" s="48">
        <v>8454.0734886272003</v>
      </c>
      <c r="G165" s="48">
        <v>7537.7067596934521</v>
      </c>
      <c r="H165" s="48">
        <v>11018.366976142848</v>
      </c>
      <c r="I165" s="48">
        <v>7931.8141225343998</v>
      </c>
      <c r="J165" s="48">
        <v>19639.563461919741</v>
      </c>
      <c r="K165" s="48">
        <v>8887.8621181038798</v>
      </c>
      <c r="L165" s="48">
        <v>10682.815333428223</v>
      </c>
      <c r="M165" s="48">
        <v>16132.453039715325</v>
      </c>
      <c r="N165" s="48">
        <v>15654.72449863168</v>
      </c>
    </row>
    <row r="166" spans="1:14" ht="30.6">
      <c r="A166" s="46">
        <v>161</v>
      </c>
      <c r="B166" s="46" t="s">
        <v>1544</v>
      </c>
      <c r="C166" s="47" t="s">
        <v>1545</v>
      </c>
      <c r="D166" s="46" t="s">
        <v>1223</v>
      </c>
      <c r="E166" s="48">
        <v>14349.743686035688</v>
      </c>
      <c r="F166" s="48">
        <v>6918.6309523143673</v>
      </c>
      <c r="G166" s="48">
        <v>12289.849183645059</v>
      </c>
      <c r="H166" s="48">
        <v>10590.114295946752</v>
      </c>
      <c r="I166" s="48">
        <v>14982.315564787201</v>
      </c>
      <c r="J166" s="48">
        <v>23333.242828611073</v>
      </c>
      <c r="K166" s="48">
        <v>12441.31484499929</v>
      </c>
      <c r="L166" s="48">
        <v>28486.637123531778</v>
      </c>
      <c r="M166" s="48">
        <v>16132.453039715325</v>
      </c>
      <c r="N166" s="48">
        <v>15654.72449863168</v>
      </c>
    </row>
    <row r="167" spans="1:14" ht="20.399999999999999">
      <c r="A167" s="46">
        <v>162</v>
      </c>
      <c r="B167" s="46" t="s">
        <v>1546</v>
      </c>
      <c r="C167" s="47" t="s">
        <v>1547</v>
      </c>
      <c r="D167" s="46" t="s">
        <v>1223</v>
      </c>
      <c r="E167" s="48">
        <v>3996.1311530732305</v>
      </c>
      <c r="F167" s="48">
        <v>6918.6309523143673</v>
      </c>
      <c r="G167" s="48">
        <v>12289.849183645059</v>
      </c>
      <c r="H167" s="48">
        <v>105905.05990471323</v>
      </c>
      <c r="I167" s="48">
        <v>14982.315564787201</v>
      </c>
      <c r="J167" s="48">
        <v>19729.653202570753</v>
      </c>
      <c r="K167" s="48">
        <v>12441.31484499929</v>
      </c>
      <c r="L167" s="48">
        <v>28486.637123531778</v>
      </c>
      <c r="M167" s="48">
        <v>16132.453039715325</v>
      </c>
      <c r="N167" s="48">
        <v>15654.72449863168</v>
      </c>
    </row>
    <row r="168" spans="1:14">
      <c r="A168" s="46">
        <v>163</v>
      </c>
      <c r="B168" s="46" t="s">
        <v>1548</v>
      </c>
      <c r="C168" s="47" t="s">
        <v>1549</v>
      </c>
      <c r="D168" s="46" t="s">
        <v>1223</v>
      </c>
      <c r="E168" s="48">
        <v>10716.897183241847</v>
      </c>
      <c r="F168" s="48">
        <v>9223.1004051988475</v>
      </c>
      <c r="G168" s="48">
        <v>15975.914008778751</v>
      </c>
      <c r="H168" s="48">
        <v>16794.555565129216</v>
      </c>
      <c r="I168" s="48">
        <v>15546.355680167422</v>
      </c>
      <c r="J168" s="48">
        <v>41261.101218161661</v>
      </c>
      <c r="K168" s="48">
        <v>13549.301146649321</v>
      </c>
      <c r="L168" s="48">
        <v>10398.183978907649</v>
      </c>
      <c r="M168" s="48">
        <v>20757.52647427663</v>
      </c>
      <c r="N168" s="48">
        <v>23697.518736460799</v>
      </c>
    </row>
    <row r="169" spans="1:14">
      <c r="A169" s="46">
        <v>164</v>
      </c>
      <c r="B169" s="46" t="s">
        <v>1550</v>
      </c>
      <c r="C169" s="47" t="s">
        <v>1551</v>
      </c>
      <c r="D169" s="46" t="s">
        <v>1223</v>
      </c>
      <c r="E169" s="48">
        <v>57943.901719561843</v>
      </c>
      <c r="F169" s="48">
        <v>36881.956433473541</v>
      </c>
      <c r="G169" s="48">
        <v>52552.407467266683</v>
      </c>
      <c r="H169" s="48">
        <v>149465.40798209843</v>
      </c>
      <c r="I169" s="48">
        <v>53188.982880355121</v>
      </c>
      <c r="J169" s="48">
        <v>62882.638974403577</v>
      </c>
      <c r="K169" s="48">
        <v>64076.719732554011</v>
      </c>
      <c r="L169" s="48">
        <v>37982.618047514108</v>
      </c>
      <c r="M169" s="48">
        <v>133441.24162034979</v>
      </c>
      <c r="N169" s="48">
        <v>45958.824216166395</v>
      </c>
    </row>
    <row r="170" spans="1:14" ht="20.399999999999999">
      <c r="A170" s="46">
        <v>165</v>
      </c>
      <c r="B170" s="46" t="s">
        <v>1552</v>
      </c>
      <c r="C170" s="47" t="s">
        <v>1553</v>
      </c>
      <c r="D170" s="46" t="s">
        <v>1223</v>
      </c>
      <c r="E170" s="48">
        <v>32695.618525144615</v>
      </c>
      <c r="F170" s="48">
        <v>1539.3594815585279</v>
      </c>
      <c r="G170" s="48">
        <v>12138.613316411906</v>
      </c>
      <c r="H170" s="48">
        <v>16046.419023201281</v>
      </c>
      <c r="I170" s="48">
        <v>14559.285478252033</v>
      </c>
      <c r="J170" s="48">
        <v>19729.653202570753</v>
      </c>
      <c r="K170" s="48">
        <v>10664.588481551586</v>
      </c>
      <c r="L170" s="48">
        <v>7833.8904913919996</v>
      </c>
      <c r="M170" s="48">
        <v>14826.804624483308</v>
      </c>
      <c r="N170" s="48">
        <v>14218.51124187648</v>
      </c>
    </row>
    <row r="171" spans="1:14">
      <c r="A171" s="46">
        <v>166</v>
      </c>
      <c r="B171" s="46" t="s">
        <v>1554</v>
      </c>
      <c r="C171" s="47" t="s">
        <v>1555</v>
      </c>
      <c r="D171" s="46" t="s">
        <v>1223</v>
      </c>
      <c r="E171" s="48">
        <v>10535.254858102153</v>
      </c>
      <c r="F171" s="48">
        <v>9223.1004051988475</v>
      </c>
      <c r="G171" s="48">
        <v>15975.914008778751</v>
      </c>
      <c r="H171" s="48">
        <v>20113.513836648959</v>
      </c>
      <c r="I171" s="48">
        <v>16392.415853237762</v>
      </c>
      <c r="J171" s="48">
        <v>26666.563232698369</v>
      </c>
      <c r="K171" s="48">
        <v>11552.951663275437</v>
      </c>
      <c r="L171" s="48">
        <v>15430.152971211774</v>
      </c>
      <c r="M171" s="48">
        <v>17792.16554937997</v>
      </c>
      <c r="N171" s="48">
        <v>30734.96369456128</v>
      </c>
    </row>
    <row r="172" spans="1:14">
      <c r="A172" s="46">
        <v>167</v>
      </c>
      <c r="B172" s="46" t="s">
        <v>1556</v>
      </c>
      <c r="C172" s="47" t="s">
        <v>1557</v>
      </c>
      <c r="D172" s="46" t="s">
        <v>1223</v>
      </c>
      <c r="E172" s="48">
        <v>32695.618525144615</v>
      </c>
      <c r="F172" s="48">
        <v>1539.3594815585279</v>
      </c>
      <c r="G172" s="48">
        <v>16410.69493105101</v>
      </c>
      <c r="H172" s="48">
        <v>17115.745075276289</v>
      </c>
      <c r="I172" s="48">
        <v>12338.377523942399</v>
      </c>
      <c r="J172" s="48">
        <v>25044.947900980223</v>
      </c>
      <c r="K172" s="48">
        <v>11552.951663275437</v>
      </c>
      <c r="L172" s="48">
        <v>20945.211877151742</v>
      </c>
      <c r="M172" s="48">
        <v>20757.52647427663</v>
      </c>
      <c r="N172" s="48">
        <v>17234.559081062398</v>
      </c>
    </row>
    <row r="173" spans="1:14" ht="20.399999999999999">
      <c r="A173" s="46">
        <v>168</v>
      </c>
      <c r="B173" s="46" t="s">
        <v>1558</v>
      </c>
      <c r="C173" s="47" t="s">
        <v>1559</v>
      </c>
      <c r="D173" s="46" t="s">
        <v>1223</v>
      </c>
      <c r="E173" s="48">
        <v>116251.08808940307</v>
      </c>
      <c r="F173" s="48">
        <v>92203.585435268615</v>
      </c>
      <c r="G173" s="48">
        <v>37916.029978337283</v>
      </c>
      <c r="H173" s="48">
        <v>161639.2738057216</v>
      </c>
      <c r="I173" s="48">
        <v>44065.634014080002</v>
      </c>
      <c r="J173" s="48">
        <v>89729.381688403955</v>
      </c>
      <c r="K173" s="48">
        <v>40540.3832929536</v>
      </c>
      <c r="L173" s="48">
        <v>178043.44049469646</v>
      </c>
      <c r="M173" s="48">
        <v>177921.65549379968</v>
      </c>
      <c r="N173" s="48">
        <v>100534.927972864</v>
      </c>
    </row>
    <row r="174" spans="1:14" ht="30.6">
      <c r="A174" s="46">
        <v>169</v>
      </c>
      <c r="B174" s="46" t="s">
        <v>1560</v>
      </c>
      <c r="C174" s="47" t="s">
        <v>1561</v>
      </c>
      <c r="D174" s="46" t="s">
        <v>1223</v>
      </c>
      <c r="E174" s="48">
        <v>52676.274290510773</v>
      </c>
      <c r="F174" s="48">
        <v>7686.3522204707842</v>
      </c>
      <c r="G174" s="48">
        <v>13521.488224108047</v>
      </c>
      <c r="H174" s="48">
        <v>21074.471070259711</v>
      </c>
      <c r="I174" s="48">
        <v>15951.759513096958</v>
      </c>
      <c r="J174" s="48">
        <v>35675.537297799165</v>
      </c>
      <c r="K174" s="48">
        <v>14220.156358879674</v>
      </c>
      <c r="L174" s="48">
        <v>25282.575912552446</v>
      </c>
      <c r="M174" s="48">
        <v>20757.52647427663</v>
      </c>
      <c r="N174" s="48">
        <v>93353.861689088008</v>
      </c>
    </row>
    <row r="175" spans="1:14" ht="30.6">
      <c r="A175" s="46">
        <v>170</v>
      </c>
      <c r="B175" s="46" t="s">
        <v>1562</v>
      </c>
      <c r="C175" s="47" t="s">
        <v>1563</v>
      </c>
      <c r="D175" s="46" t="s">
        <v>1223</v>
      </c>
      <c r="E175" s="48">
        <v>36146.822702798767</v>
      </c>
      <c r="F175" s="48">
        <v>24589.276604064256</v>
      </c>
      <c r="G175" s="48">
        <v>24581.436185330789</v>
      </c>
      <c r="H175" s="48">
        <v>35409.185021091842</v>
      </c>
      <c r="I175" s="48">
        <v>31692.003982926333</v>
      </c>
      <c r="J175" s="48">
        <v>7962.1312787360857</v>
      </c>
      <c r="K175" s="48">
        <v>23159.134612439891</v>
      </c>
      <c r="L175" s="48">
        <v>21365.630666856447</v>
      </c>
      <c r="M175" s="48">
        <v>59307.218497933231</v>
      </c>
      <c r="N175" s="48">
        <v>86172.795405312005</v>
      </c>
    </row>
    <row r="176" spans="1:14" ht="30.6">
      <c r="A176" s="46">
        <v>171</v>
      </c>
      <c r="B176" s="46" t="s">
        <v>1564</v>
      </c>
      <c r="C176" s="47" t="s">
        <v>1565</v>
      </c>
      <c r="D176" s="46" t="s">
        <v>1223</v>
      </c>
      <c r="E176" s="48">
        <v>10898.539508381537</v>
      </c>
      <c r="F176" s="48">
        <v>27661.467325105154</v>
      </c>
      <c r="G176" s="48">
        <v>43925.720729903733</v>
      </c>
      <c r="H176" s="48">
        <v>54557.824678884353</v>
      </c>
      <c r="I176" s="48">
        <v>52057.377398873548</v>
      </c>
      <c r="J176" s="48">
        <v>64504.254306121722</v>
      </c>
      <c r="K176" s="48">
        <v>45958.69365132488</v>
      </c>
      <c r="L176" s="48">
        <v>61721.917533262334</v>
      </c>
      <c r="M176" s="48">
        <v>74134.023122416533</v>
      </c>
      <c r="N176" s="48">
        <v>71810.662837759999</v>
      </c>
    </row>
    <row r="177" spans="1:14" ht="30.6">
      <c r="A177" s="46">
        <v>172</v>
      </c>
      <c r="B177" s="46" t="s">
        <v>1566</v>
      </c>
      <c r="C177" s="47" t="s">
        <v>1567</v>
      </c>
      <c r="D177" s="46" t="s">
        <v>1223</v>
      </c>
      <c r="E177" s="48">
        <v>10898.539508381537</v>
      </c>
      <c r="F177" s="48">
        <v>9223.1004051988475</v>
      </c>
      <c r="G177" s="48">
        <v>8327.6240509088111</v>
      </c>
      <c r="H177" s="48">
        <v>10375.987955848705</v>
      </c>
      <c r="I177" s="48">
        <v>9694.4394830975998</v>
      </c>
      <c r="J177" s="48">
        <v>26846.742714000386</v>
      </c>
      <c r="K177" s="48">
        <v>8887.8621181038798</v>
      </c>
      <c r="L177" s="48">
        <v>37033.411649640446</v>
      </c>
      <c r="M177" s="48">
        <v>14826.804624483308</v>
      </c>
      <c r="N177" s="48">
        <v>64629.596553984004</v>
      </c>
    </row>
    <row r="178" spans="1:14" ht="30.6">
      <c r="A178" s="46">
        <v>173</v>
      </c>
      <c r="B178" s="46" t="s">
        <v>1568</v>
      </c>
      <c r="C178" s="47" t="s">
        <v>1569</v>
      </c>
      <c r="D178" s="46" t="s">
        <v>1223</v>
      </c>
      <c r="E178" s="48">
        <v>83951.449833063001</v>
      </c>
      <c r="F178" s="48">
        <v>4611.5502025994238</v>
      </c>
      <c r="G178" s="48">
        <v>8899.4056821550494</v>
      </c>
      <c r="H178" s="48">
        <v>19108.164556920317</v>
      </c>
      <c r="I178" s="48">
        <v>9694.4394830975998</v>
      </c>
      <c r="J178" s="48">
        <v>31531.409227852797</v>
      </c>
      <c r="K178" s="48">
        <v>10163.738485347552</v>
      </c>
      <c r="L178" s="48">
        <v>20178.796257410559</v>
      </c>
      <c r="M178" s="48">
        <v>14826.804624483308</v>
      </c>
      <c r="N178" s="48">
        <v>50267.463986431998</v>
      </c>
    </row>
    <row r="179" spans="1:14" ht="30.6">
      <c r="A179" s="46">
        <v>174</v>
      </c>
      <c r="B179" s="46" t="s">
        <v>1570</v>
      </c>
      <c r="C179" s="47" t="s">
        <v>1571</v>
      </c>
      <c r="D179" s="46" t="s">
        <v>1223</v>
      </c>
      <c r="E179" s="48">
        <v>30526.80916297669</v>
      </c>
      <c r="F179" s="48">
        <v>9223.1004051988475</v>
      </c>
      <c r="G179" s="48">
        <v>29642.135971012096</v>
      </c>
      <c r="H179" s="48">
        <v>22914.129687321602</v>
      </c>
      <c r="I179" s="48">
        <v>31727.256490137599</v>
      </c>
      <c r="J179" s="48">
        <v>45324.148521522111</v>
      </c>
      <c r="K179" s="48">
        <v>27789.551434639416</v>
      </c>
      <c r="L179" s="48">
        <v>15430.152971211774</v>
      </c>
      <c r="M179" s="48">
        <v>20757.52647427663</v>
      </c>
      <c r="N179" s="48">
        <v>50267.463986431998</v>
      </c>
    </row>
    <row r="180" spans="1:14" ht="20.399999999999999">
      <c r="A180" s="46">
        <v>175</v>
      </c>
      <c r="B180" s="46" t="s">
        <v>1572</v>
      </c>
      <c r="C180" s="47" t="s">
        <v>1573</v>
      </c>
      <c r="D180" s="46" t="s">
        <v>1223</v>
      </c>
      <c r="E180" s="48">
        <v>122110.86949840955</v>
      </c>
      <c r="F180" s="48">
        <v>13833.344959383041</v>
      </c>
      <c r="G180" s="48">
        <v>25289.991995550965</v>
      </c>
      <c r="H180" s="48">
        <v>50411.085312107512</v>
      </c>
      <c r="I180" s="48">
        <v>29770.742339912445</v>
      </c>
      <c r="J180" s="48">
        <v>261260.24788792318</v>
      </c>
      <c r="K180" s="48">
        <v>26661.471203878966</v>
      </c>
      <c r="L180" s="48">
        <v>23501.671474175997</v>
      </c>
      <c r="M180" s="48">
        <v>44480.413873449921</v>
      </c>
      <c r="N180" s="48">
        <v>57448.530270208001</v>
      </c>
    </row>
    <row r="181" spans="1:14" ht="20.399999999999999">
      <c r="A181" s="46">
        <v>176</v>
      </c>
      <c r="B181" s="46" t="s">
        <v>1574</v>
      </c>
      <c r="C181" s="47" t="s">
        <v>1575</v>
      </c>
      <c r="D181" s="46" t="s">
        <v>1223</v>
      </c>
      <c r="E181" s="48">
        <v>10898.539508381537</v>
      </c>
      <c r="F181" s="48">
        <v>10759.848589926913</v>
      </c>
      <c r="G181" s="48">
        <v>55249.818338957317</v>
      </c>
      <c r="H181" s="48">
        <v>20432.092049965569</v>
      </c>
      <c r="I181" s="48">
        <v>21151.504326758397</v>
      </c>
      <c r="J181" s="48">
        <v>33153.024559570935</v>
      </c>
      <c r="K181" s="48">
        <v>19018.727640476929</v>
      </c>
      <c r="L181" s="48">
        <v>29673.471532977659</v>
      </c>
      <c r="M181" s="48">
        <v>74134.023122416533</v>
      </c>
      <c r="N181" s="48">
        <v>35905.33141888</v>
      </c>
    </row>
    <row r="182" spans="1:14" ht="20.399999999999999">
      <c r="A182" s="46">
        <v>177</v>
      </c>
      <c r="B182" s="46" t="s">
        <v>1576</v>
      </c>
      <c r="C182" s="47" t="s">
        <v>1577</v>
      </c>
      <c r="D182" s="46" t="s">
        <v>1223</v>
      </c>
      <c r="E182" s="48">
        <v>33603.830150843074</v>
      </c>
      <c r="F182" s="48">
        <v>7686.3522204707842</v>
      </c>
      <c r="G182" s="48">
        <v>16509.924210608639</v>
      </c>
      <c r="H182" s="48">
        <v>20432.092049965569</v>
      </c>
      <c r="I182" s="48">
        <v>12690.902596055041</v>
      </c>
      <c r="J182" s="48">
        <v>35675.537297799165</v>
      </c>
      <c r="K182" s="48">
        <v>11233.211422869275</v>
      </c>
      <c r="L182" s="48">
        <v>35608.949228622339</v>
      </c>
      <c r="M182" s="48">
        <v>74134.023122416533</v>
      </c>
      <c r="N182" s="48">
        <v>31596.6916486144</v>
      </c>
    </row>
    <row r="183" spans="1:14" ht="20.399999999999999">
      <c r="A183" s="46">
        <v>178</v>
      </c>
      <c r="B183" s="46" t="s">
        <v>1578</v>
      </c>
      <c r="C183" s="47" t="s">
        <v>1579</v>
      </c>
      <c r="D183" s="46" t="s">
        <v>1223</v>
      </c>
      <c r="E183" s="48">
        <v>10898.539508381537</v>
      </c>
      <c r="F183" s="48">
        <v>10759.848589926913</v>
      </c>
      <c r="G183" s="48">
        <v>55249.818338957317</v>
      </c>
      <c r="H183" s="48">
        <v>20432.092049965569</v>
      </c>
      <c r="I183" s="48">
        <v>21151.504326758397</v>
      </c>
      <c r="J183" s="48">
        <v>33153.024559570935</v>
      </c>
      <c r="K183" s="48">
        <v>19018.727640476929</v>
      </c>
      <c r="L183" s="48">
        <v>29673.471532977659</v>
      </c>
      <c r="M183" s="48">
        <v>74134.023122416533</v>
      </c>
      <c r="N183" s="48">
        <v>50267.463986431998</v>
      </c>
    </row>
    <row r="184" spans="1:14" ht="20.399999999999999">
      <c r="A184" s="46">
        <v>179</v>
      </c>
      <c r="B184" s="46" t="s">
        <v>1580</v>
      </c>
      <c r="C184" s="47" t="s">
        <v>1581</v>
      </c>
      <c r="D184" s="46" t="s">
        <v>1223</v>
      </c>
      <c r="E184" s="48">
        <v>80925.28869623573</v>
      </c>
      <c r="F184" s="48">
        <v>27661.467325105154</v>
      </c>
      <c r="G184" s="48">
        <v>19830.715612503365</v>
      </c>
      <c r="H184" s="48">
        <v>26850.659659246081</v>
      </c>
      <c r="I184" s="48">
        <v>22032.817007040001</v>
      </c>
      <c r="J184" s="48">
        <v>46125.947213316089</v>
      </c>
      <c r="K184" s="48">
        <v>22217.54014482702</v>
      </c>
      <c r="L184" s="48">
        <v>34422.114819176451</v>
      </c>
      <c r="M184" s="48">
        <v>88960.827746899842</v>
      </c>
      <c r="N184" s="48">
        <v>60320.9567837184</v>
      </c>
    </row>
    <row r="185" spans="1:14" ht="20.399999999999999">
      <c r="A185" s="46">
        <v>180</v>
      </c>
      <c r="B185" s="46" t="s">
        <v>1582</v>
      </c>
      <c r="C185" s="47" t="s">
        <v>1583</v>
      </c>
      <c r="D185" s="46" t="s">
        <v>1223</v>
      </c>
      <c r="E185" s="48">
        <v>8173.9046312861537</v>
      </c>
      <c r="F185" s="48">
        <v>9223.1004051988475</v>
      </c>
      <c r="G185" s="48">
        <v>9823.7274004707033</v>
      </c>
      <c r="H185" s="48">
        <v>16046.419023201281</v>
      </c>
      <c r="I185" s="48">
        <v>12144.488734280449</v>
      </c>
      <c r="J185" s="48">
        <v>7962.1312787360857</v>
      </c>
      <c r="K185" s="48">
        <v>9776.2252998277345</v>
      </c>
      <c r="L185" s="48">
        <v>9258.3529124101115</v>
      </c>
      <c r="M185" s="48">
        <v>44480.413873449921</v>
      </c>
      <c r="N185" s="48">
        <v>120641.9135674368</v>
      </c>
    </row>
    <row r="186" spans="1:14" ht="30.6">
      <c r="A186" s="46">
        <v>181</v>
      </c>
      <c r="B186" s="46" t="s">
        <v>1584</v>
      </c>
      <c r="C186" s="47" t="s">
        <v>1585</v>
      </c>
      <c r="D186" s="46" t="s">
        <v>1223</v>
      </c>
      <c r="E186" s="48">
        <v>28238.115866216565</v>
      </c>
      <c r="F186" s="48">
        <v>9992.1273217704984</v>
      </c>
      <c r="G186" s="48">
        <v>42193.334186637316</v>
      </c>
      <c r="H186" s="48">
        <v>26850.659659246081</v>
      </c>
      <c r="I186" s="48">
        <v>32608.5691704192</v>
      </c>
      <c r="J186" s="48">
        <v>18210.740175194755</v>
      </c>
      <c r="K186" s="48">
        <v>24747.26006230733</v>
      </c>
      <c r="L186" s="48">
        <v>34422.114819176451</v>
      </c>
      <c r="M186" s="48">
        <v>59307.218497933231</v>
      </c>
      <c r="N186" s="48">
        <v>89045.221918822397</v>
      </c>
    </row>
    <row r="187" spans="1:14" ht="30.6">
      <c r="A187" s="46">
        <v>182</v>
      </c>
      <c r="B187" s="46" t="s">
        <v>1586</v>
      </c>
      <c r="C187" s="47" t="s">
        <v>1587</v>
      </c>
      <c r="D187" s="46" t="s">
        <v>1223</v>
      </c>
      <c r="E187" s="48">
        <v>33603.830150843074</v>
      </c>
      <c r="F187" s="48">
        <v>12295.291126239743</v>
      </c>
      <c r="G187" s="48">
        <v>16509.924210608639</v>
      </c>
      <c r="H187" s="48">
        <v>20432.092049965569</v>
      </c>
      <c r="I187" s="48">
        <v>16039.890781125119</v>
      </c>
      <c r="J187" s="48">
        <v>46125.947213316089</v>
      </c>
      <c r="K187" s="48">
        <v>12907.705515404316</v>
      </c>
      <c r="L187" s="48">
        <v>35608.949228622339</v>
      </c>
      <c r="M187" s="48">
        <v>444804.13873449928</v>
      </c>
      <c r="N187" s="48">
        <v>71810.662837759999</v>
      </c>
    </row>
    <row r="188" spans="1:14" ht="20.399999999999999">
      <c r="A188" s="46">
        <v>183</v>
      </c>
      <c r="B188" s="46" t="s">
        <v>1588</v>
      </c>
      <c r="C188" s="47" t="s">
        <v>1589</v>
      </c>
      <c r="D188" s="46" t="s">
        <v>1223</v>
      </c>
      <c r="E188" s="48">
        <v>106847.46491692122</v>
      </c>
      <c r="F188" s="48">
        <v>75299.355403259906</v>
      </c>
      <c r="G188" s="48">
        <v>41261.171723176092</v>
      </c>
      <c r="H188" s="48">
        <v>178221.00867916798</v>
      </c>
      <c r="I188" s="48">
        <v>42303.008653516794</v>
      </c>
      <c r="J188" s="48">
        <v>43062.896031181823</v>
      </c>
      <c r="K188" s="48">
        <v>49767.374530429843</v>
      </c>
      <c r="L188" s="48">
        <v>166173.79075182235</v>
      </c>
      <c r="M188" s="48">
        <v>741340.23122416541</v>
      </c>
      <c r="N188" s="48">
        <v>14362.132567552</v>
      </c>
    </row>
    <row r="189" spans="1:14" ht="30.6">
      <c r="A189" s="46">
        <v>184</v>
      </c>
      <c r="B189" s="46" t="s">
        <v>1590</v>
      </c>
      <c r="C189" s="47" t="s">
        <v>1591</v>
      </c>
      <c r="D189" s="46" t="s">
        <v>1223</v>
      </c>
      <c r="E189" s="48">
        <v>21797.079016763073</v>
      </c>
      <c r="F189" s="48">
        <v>9223.1004051988475</v>
      </c>
      <c r="G189" s="48">
        <v>33261.047381205164</v>
      </c>
      <c r="H189" s="48">
        <v>16153.482193250304</v>
      </c>
      <c r="I189" s="48">
        <v>42754.240745820978</v>
      </c>
      <c r="J189" s="48">
        <v>48468.280470242309</v>
      </c>
      <c r="K189" s="48">
        <v>31464.625311413685</v>
      </c>
      <c r="L189" s="48">
        <v>16616.987380657665</v>
      </c>
      <c r="M189" s="48">
        <v>59307.218497933231</v>
      </c>
      <c r="N189" s="48">
        <v>48687.62940400128</v>
      </c>
    </row>
    <row r="190" spans="1:14" ht="20.399999999999999">
      <c r="A190" s="46">
        <v>185</v>
      </c>
      <c r="B190" s="46" t="s">
        <v>1592</v>
      </c>
      <c r="C190" s="47" t="s">
        <v>1593</v>
      </c>
      <c r="D190" s="46" t="s">
        <v>1223</v>
      </c>
      <c r="E190" s="48">
        <v>8173.9046312861537</v>
      </c>
      <c r="F190" s="48">
        <v>9223.1004051988475</v>
      </c>
      <c r="G190" s="48">
        <v>33261.047381205164</v>
      </c>
      <c r="H190" s="48">
        <v>16153.482193250304</v>
      </c>
      <c r="I190" s="48">
        <v>42754.240745820978</v>
      </c>
      <c r="J190" s="48">
        <v>48468.280470242309</v>
      </c>
      <c r="K190" s="48">
        <v>31464.625311413685</v>
      </c>
      <c r="L190" s="48">
        <v>16616.987380657665</v>
      </c>
      <c r="M190" s="48">
        <v>59307.218497933231</v>
      </c>
      <c r="N190" s="48">
        <v>48687.62940400128</v>
      </c>
    </row>
    <row r="191" spans="1:14" ht="20.399999999999999">
      <c r="A191" s="46">
        <v>186</v>
      </c>
      <c r="B191" s="46" t="s">
        <v>1594</v>
      </c>
      <c r="C191" s="47" t="s">
        <v>1595</v>
      </c>
      <c r="D191" s="46" t="s">
        <v>1223</v>
      </c>
      <c r="E191" s="48">
        <v>21817.261497334155</v>
      </c>
      <c r="F191" s="48">
        <v>33809.765712432636</v>
      </c>
      <c r="G191" s="48">
        <v>25113.840439609939</v>
      </c>
      <c r="H191" s="48">
        <v>127407.78365516903</v>
      </c>
      <c r="I191" s="48">
        <v>31462.862686053119</v>
      </c>
      <c r="J191" s="48">
        <v>23243.153087960061</v>
      </c>
      <c r="K191" s="48">
        <v>24576.285402332702</v>
      </c>
      <c r="L191" s="48">
        <v>17579.250262683647</v>
      </c>
      <c r="M191" s="48">
        <v>44480.413873449921</v>
      </c>
      <c r="N191" s="48">
        <v>28580.643809428482</v>
      </c>
    </row>
    <row r="192" spans="1:14" ht="20.399999999999999">
      <c r="A192" s="46">
        <v>187</v>
      </c>
      <c r="B192" s="46" t="s">
        <v>1596</v>
      </c>
      <c r="C192" s="47" t="s">
        <v>1597</v>
      </c>
      <c r="D192" s="46" t="s">
        <v>1223</v>
      </c>
      <c r="E192" s="48">
        <v>21817.261497334155</v>
      </c>
      <c r="F192" s="48">
        <v>16136.508763852289</v>
      </c>
      <c r="G192" s="48">
        <v>19580.469814646345</v>
      </c>
      <c r="H192" s="48">
        <v>26743.596489197058</v>
      </c>
      <c r="I192" s="48">
        <v>22914.129687321602</v>
      </c>
      <c r="J192" s="48">
        <v>26288.186321964131</v>
      </c>
      <c r="K192" s="48">
        <v>20777.827750319007</v>
      </c>
      <c r="L192" s="48">
        <v>17579.250262683647</v>
      </c>
      <c r="M192" s="48">
        <v>35584.33109875994</v>
      </c>
      <c r="N192" s="48">
        <v>38777.757932390399</v>
      </c>
    </row>
    <row r="193" spans="1:14" ht="20.399999999999999">
      <c r="A193" s="46">
        <v>188</v>
      </c>
      <c r="B193" s="46" t="s">
        <v>1598</v>
      </c>
      <c r="C193" s="47" t="s">
        <v>1599</v>
      </c>
      <c r="D193" s="46" t="s">
        <v>1223</v>
      </c>
      <c r="E193" s="48">
        <v>21817.261497334155</v>
      </c>
      <c r="F193" s="48">
        <v>16136.508763852289</v>
      </c>
      <c r="G193" s="48">
        <v>18976.657037241323</v>
      </c>
      <c r="H193" s="48">
        <v>26743.596489197058</v>
      </c>
      <c r="I193" s="48">
        <v>22914.129687321602</v>
      </c>
      <c r="J193" s="48">
        <v>28270.160616286306</v>
      </c>
      <c r="K193" s="48">
        <v>19430.476924704493</v>
      </c>
      <c r="L193" s="48">
        <v>17579.250262683647</v>
      </c>
      <c r="M193" s="48">
        <v>35584.33109875994</v>
      </c>
      <c r="N193" s="48">
        <v>38777.757932390399</v>
      </c>
    </row>
    <row r="194" spans="1:14" ht="20.399999999999999">
      <c r="A194" s="46">
        <v>189</v>
      </c>
      <c r="B194" s="46" t="s">
        <v>1600</v>
      </c>
      <c r="C194" s="47" t="s">
        <v>1601</v>
      </c>
      <c r="D194" s="46" t="s">
        <v>1223</v>
      </c>
      <c r="E194" s="48">
        <v>21817.261497334155</v>
      </c>
      <c r="F194" s="48">
        <v>16136.508763852289</v>
      </c>
      <c r="G194" s="48">
        <v>18986.925962027119</v>
      </c>
      <c r="H194" s="48">
        <v>26743.596489197058</v>
      </c>
      <c r="I194" s="48">
        <v>24676.755047884799</v>
      </c>
      <c r="J194" s="48">
        <v>31873.750242326627</v>
      </c>
      <c r="K194" s="48">
        <v>17690.765693828616</v>
      </c>
      <c r="L194" s="48">
        <v>17579.250262683647</v>
      </c>
      <c r="M194" s="48">
        <v>38549.6920236566</v>
      </c>
      <c r="N194" s="48">
        <v>94646.453620167667</v>
      </c>
    </row>
    <row r="195" spans="1:14" ht="20.399999999999999">
      <c r="A195" s="46">
        <v>190</v>
      </c>
      <c r="B195" s="46" t="s">
        <v>1602</v>
      </c>
      <c r="C195" s="47" t="s">
        <v>1603</v>
      </c>
      <c r="D195" s="46" t="s">
        <v>1223</v>
      </c>
      <c r="E195" s="48">
        <v>599238.03063584492</v>
      </c>
      <c r="F195" s="48">
        <v>291970.40426259511</v>
      </c>
      <c r="G195" s="48">
        <v>282398.59127865604</v>
      </c>
      <c r="H195" s="48">
        <v>377730.61476869375</v>
      </c>
      <c r="I195" s="48">
        <v>348999.82139151357</v>
      </c>
      <c r="J195" s="48">
        <v>733330.48889920511</v>
      </c>
      <c r="K195" s="48">
        <v>281145.79551127274</v>
      </c>
      <c r="L195" s="48">
        <v>757774.83852917864</v>
      </c>
      <c r="M195" s="48">
        <v>1126837.1514607314</v>
      </c>
      <c r="N195" s="48">
        <v>127822.97985121279</v>
      </c>
    </row>
    <row r="196" spans="1:14" ht="20.399999999999999">
      <c r="A196" s="46">
        <v>191</v>
      </c>
      <c r="B196" s="46" t="s">
        <v>1604</v>
      </c>
      <c r="C196" s="47" t="s">
        <v>1605</v>
      </c>
      <c r="D196" s="46" t="s">
        <v>1223</v>
      </c>
      <c r="E196" s="48">
        <v>108803.75275867568</v>
      </c>
      <c r="F196" s="48">
        <v>33809.765712432636</v>
      </c>
      <c r="G196" s="48">
        <v>221591.54811818886</v>
      </c>
      <c r="H196" s="48">
        <v>296429.19360061229</v>
      </c>
      <c r="I196" s="48">
        <v>255580.67728166399</v>
      </c>
      <c r="J196" s="48">
        <v>215674.83911851316</v>
      </c>
      <c r="K196" s="48">
        <v>238879.80199032769</v>
      </c>
      <c r="L196" s="48">
        <v>274948.66587321548</v>
      </c>
      <c r="M196" s="48">
        <v>444804.13873449928</v>
      </c>
      <c r="N196" s="48">
        <v>140748.89916200959</v>
      </c>
    </row>
    <row r="197" spans="1:14">
      <c r="A197" s="46">
        <v>192</v>
      </c>
      <c r="B197" s="46" t="s">
        <v>1606</v>
      </c>
      <c r="C197" s="47" t="s">
        <v>1607</v>
      </c>
      <c r="D197" s="46" t="s">
        <v>1223</v>
      </c>
      <c r="E197" s="48">
        <v>26574.272167936986</v>
      </c>
      <c r="F197" s="48">
        <v>33809.765712432636</v>
      </c>
      <c r="G197" s="48">
        <v>221591.54811818886</v>
      </c>
      <c r="H197" s="48">
        <v>310228.59170119936</v>
      </c>
      <c r="I197" s="48">
        <v>255580.67728166399</v>
      </c>
      <c r="J197" s="48">
        <v>648386.67423418257</v>
      </c>
      <c r="K197" s="48">
        <v>238879.80199032769</v>
      </c>
      <c r="L197" s="48">
        <v>274948.66587321548</v>
      </c>
      <c r="M197" s="48">
        <v>444804.13873449928</v>
      </c>
      <c r="N197" s="48">
        <v>74683.089351270406</v>
      </c>
    </row>
    <row r="198" spans="1:14">
      <c r="A198" s="46">
        <v>193</v>
      </c>
      <c r="B198" s="46" t="s">
        <v>1608</v>
      </c>
      <c r="C198" s="47" t="s">
        <v>1609</v>
      </c>
      <c r="D198" s="46" t="s">
        <v>1223</v>
      </c>
      <c r="E198" s="48">
        <v>108622.110433536</v>
      </c>
      <c r="F198" s="48">
        <v>33809.765712432636</v>
      </c>
      <c r="G198" s="48">
        <v>221591.54811818886</v>
      </c>
      <c r="H198" s="48">
        <v>310228.59170119936</v>
      </c>
      <c r="I198" s="48">
        <v>255580.67728166399</v>
      </c>
      <c r="J198" s="48">
        <v>648386.67423418257</v>
      </c>
      <c r="K198" s="48">
        <v>238879.80199032769</v>
      </c>
      <c r="L198" s="48">
        <v>274948.66587321548</v>
      </c>
      <c r="M198" s="48">
        <v>504111.35723243252</v>
      </c>
      <c r="N198" s="48">
        <v>107715.99425664</v>
      </c>
    </row>
    <row r="199" spans="1:14" ht="20.399999999999999">
      <c r="A199" s="46">
        <v>194</v>
      </c>
      <c r="B199" s="46" t="s">
        <v>1610</v>
      </c>
      <c r="C199" s="47" t="s">
        <v>1611</v>
      </c>
      <c r="D199" s="46" t="s">
        <v>1223</v>
      </c>
      <c r="E199" s="48">
        <v>45944.823417686879</v>
      </c>
      <c r="F199" s="48">
        <v>16136.508763852289</v>
      </c>
      <c r="G199" s="48">
        <v>20094.903450550344</v>
      </c>
      <c r="H199" s="48">
        <v>33162.164098477566</v>
      </c>
      <c r="I199" s="48">
        <v>24347.144105459483</v>
      </c>
      <c r="J199" s="48">
        <v>22504.417214621793</v>
      </c>
      <c r="K199" s="48">
        <v>20492.723098247905</v>
      </c>
      <c r="L199" s="48">
        <v>26603.892108767232</v>
      </c>
      <c r="M199" s="48">
        <v>35584.33109875994</v>
      </c>
      <c r="N199" s="48">
        <v>66065.8098107392</v>
      </c>
    </row>
    <row r="200" spans="1:14" ht="20.399999999999999">
      <c r="A200" s="46">
        <v>195</v>
      </c>
      <c r="B200" s="46" t="s">
        <v>1612</v>
      </c>
      <c r="C200" s="47" t="s">
        <v>1613</v>
      </c>
      <c r="D200" s="46" t="s">
        <v>1223</v>
      </c>
      <c r="E200" s="48">
        <v>119702.29226705723</v>
      </c>
      <c r="F200" s="48">
        <v>138303.41968028006</v>
      </c>
      <c r="G200" s="48">
        <v>91260.90727947111</v>
      </c>
      <c r="H200" s="48">
        <v>103873.47097061221</v>
      </c>
      <c r="I200" s="48">
        <v>46094.415804088247</v>
      </c>
      <c r="J200" s="48">
        <v>118738.27817802856</v>
      </c>
      <c r="K200" s="48">
        <v>63987.530889309521</v>
      </c>
      <c r="L200" s="48">
        <v>109334.99829152766</v>
      </c>
      <c r="M200" s="48">
        <v>415150.52948553261</v>
      </c>
      <c r="N200" s="48">
        <v>114897.060540416</v>
      </c>
    </row>
    <row r="201" spans="1:14">
      <c r="A201" s="46">
        <v>196</v>
      </c>
      <c r="B201" s="46" t="s">
        <v>1614</v>
      </c>
      <c r="C201" s="47" t="s">
        <v>1615</v>
      </c>
      <c r="D201" s="46" t="s">
        <v>1223</v>
      </c>
      <c r="E201" s="48">
        <v>775412.92178883241</v>
      </c>
      <c r="F201" s="48">
        <v>461004.87069219071</v>
      </c>
      <c r="G201" s="48">
        <v>951601.03801740112</v>
      </c>
      <c r="H201" s="48">
        <v>1159454.9621784729</v>
      </c>
      <c r="I201" s="48">
        <v>1061100.4670590463</v>
      </c>
      <c r="J201" s="48">
        <v>153152.55910671357</v>
      </c>
      <c r="K201" s="48">
        <v>1062306.8078558161</v>
      </c>
      <c r="L201" s="48">
        <v>2269454.5736847883</v>
      </c>
      <c r="M201" s="48">
        <v>1446799.5952570811</v>
      </c>
      <c r="N201" s="48">
        <v>2154319.8851327999</v>
      </c>
    </row>
    <row r="202" spans="1:14">
      <c r="A202" s="46">
        <v>197</v>
      </c>
      <c r="B202" s="46" t="s">
        <v>1616</v>
      </c>
      <c r="C202" s="47" t="s">
        <v>1617</v>
      </c>
      <c r="D202" s="46" t="s">
        <v>1223</v>
      </c>
      <c r="E202" s="48">
        <v>948134.7923409146</v>
      </c>
      <c r="F202" s="48">
        <v>537837.05733493296</v>
      </c>
      <c r="G202" s="48">
        <v>1136493.5027360991</v>
      </c>
      <c r="H202" s="48">
        <v>2003713.340435789</v>
      </c>
      <c r="I202" s="48">
        <v>1269090.2596055041</v>
      </c>
      <c r="J202" s="48">
        <v>166666.02020436479</v>
      </c>
      <c r="K202" s="48">
        <v>1266886.9779048003</v>
      </c>
      <c r="L202" s="48">
        <v>7549021.5088598523</v>
      </c>
      <c r="M202" s="48">
        <v>1782758.4591260776</v>
      </c>
      <c r="N202" s="48">
        <v>1926479.0140811549</v>
      </c>
    </row>
    <row r="203" spans="1:14">
      <c r="A203" s="46">
        <v>198</v>
      </c>
      <c r="B203" s="46" t="s">
        <v>1618</v>
      </c>
      <c r="C203" s="47" t="s">
        <v>1619</v>
      </c>
      <c r="D203" s="46" t="s">
        <v>1223</v>
      </c>
      <c r="E203" s="48">
        <v>83015.18455937074</v>
      </c>
      <c r="F203" s="48">
        <v>69152.362664347645</v>
      </c>
      <c r="G203" s="48">
        <v>86146.483978448246</v>
      </c>
      <c r="H203" s="48">
        <v>111826.17546779034</v>
      </c>
      <c r="I203" s="48">
        <v>96944.394830976002</v>
      </c>
      <c r="J203" s="48">
        <v>64680.830197797695</v>
      </c>
      <c r="K203" s="48">
        <v>95283.296691181255</v>
      </c>
      <c r="L203" s="48">
        <v>106825.54203745177</v>
      </c>
      <c r="M203" s="48">
        <v>1420369.0367973843</v>
      </c>
      <c r="N203" s="48">
        <v>64694.226150537987</v>
      </c>
    </row>
    <row r="204" spans="1:14">
      <c r="A204" s="46">
        <v>199</v>
      </c>
      <c r="B204" s="46" t="s">
        <v>1620</v>
      </c>
      <c r="C204" s="47" t="s">
        <v>1621</v>
      </c>
      <c r="D204" s="46" t="s">
        <v>1223</v>
      </c>
      <c r="E204" s="48">
        <v>105013.88655703886</v>
      </c>
      <c r="F204" s="48">
        <v>96812.52434103757</v>
      </c>
      <c r="G204" s="48">
        <v>127293.90761168931</v>
      </c>
      <c r="H204" s="48">
        <v>141141.89933499444</v>
      </c>
      <c r="I204" s="48">
        <v>149823.15564787202</v>
      </c>
      <c r="J204" s="48">
        <v>91113.16010480345</v>
      </c>
      <c r="K204" s="48">
        <v>134221.10100631078</v>
      </c>
      <c r="L204" s="48">
        <v>142196.86325450189</v>
      </c>
      <c r="M204" s="48">
        <v>1759975.2471582291</v>
      </c>
      <c r="N204" s="48">
        <v>91134.912207401227</v>
      </c>
    </row>
    <row r="205" spans="1:14">
      <c r="A205" s="46">
        <v>200</v>
      </c>
      <c r="B205" s="46" t="s">
        <v>1622</v>
      </c>
      <c r="C205" s="47" t="s">
        <v>1623</v>
      </c>
      <c r="D205" s="46" t="s">
        <v>1223</v>
      </c>
      <c r="E205" s="48">
        <v>165184.52135800762</v>
      </c>
      <c r="F205" s="48">
        <v>135229.92331082394</v>
      </c>
      <c r="G205" s="48">
        <v>162299.56632227276</v>
      </c>
      <c r="H205" s="48">
        <v>197330.47888450357</v>
      </c>
      <c r="I205" s="48">
        <v>174499.91069575679</v>
      </c>
      <c r="J205" s="48">
        <v>127385.09148571228</v>
      </c>
      <c r="K205" s="48">
        <v>187656.14638700057</v>
      </c>
      <c r="L205" s="48">
        <v>236203.54915120589</v>
      </c>
      <c r="M205" s="48">
        <v>3109602.8413065434</v>
      </c>
      <c r="N205" s="48">
        <v>127416.53149955107</v>
      </c>
    </row>
    <row r="206" spans="1:14">
      <c r="A206" s="46">
        <v>201</v>
      </c>
      <c r="B206" s="46" t="s">
        <v>1624</v>
      </c>
      <c r="C206" s="47" t="s">
        <v>1625</v>
      </c>
      <c r="D206" s="46" t="s">
        <v>1223</v>
      </c>
      <c r="E206" s="48">
        <v>268986.24813194765</v>
      </c>
      <c r="F206" s="48">
        <v>238185.52344552803</v>
      </c>
      <c r="G206" s="48">
        <v>300097.16213871096</v>
      </c>
      <c r="H206" s="48">
        <v>335315.320351467</v>
      </c>
      <c r="I206" s="48">
        <v>350762.44675207679</v>
      </c>
      <c r="J206" s="48">
        <v>216458.61986217691</v>
      </c>
      <c r="K206" s="48">
        <v>318875.84892934433</v>
      </c>
      <c r="L206" s="48">
        <v>301485.96991280589</v>
      </c>
      <c r="M206" s="48">
        <v>4834149.1422784775</v>
      </c>
      <c r="N206" s="48">
        <v>216516.32952213017</v>
      </c>
    </row>
    <row r="207" spans="1:14" ht="20.399999999999999">
      <c r="A207" s="46">
        <v>202</v>
      </c>
      <c r="B207" s="46" t="s">
        <v>1626</v>
      </c>
      <c r="C207" s="47" t="s">
        <v>1627</v>
      </c>
      <c r="D207" s="46" t="s">
        <v>1223</v>
      </c>
      <c r="E207" s="48">
        <v>677637.2800638047</v>
      </c>
      <c r="F207" s="48">
        <v>752971.35800954013</v>
      </c>
      <c r="G207" s="48">
        <v>711071.53880924056</v>
      </c>
      <c r="H207" s="48">
        <v>1202342.9013220137</v>
      </c>
      <c r="I207" s="48">
        <v>793181.41225344001</v>
      </c>
      <c r="J207" s="48">
        <v>675950.5312837651</v>
      </c>
      <c r="K207" s="48">
        <v>793507.14542007213</v>
      </c>
      <c r="L207" s="48">
        <v>367955.22508385178</v>
      </c>
      <c r="M207" s="48">
        <v>1833095.0871907219</v>
      </c>
      <c r="N207" s="48">
        <v>538801.14812474034</v>
      </c>
    </row>
    <row r="208" spans="1:14">
      <c r="A208" s="46">
        <v>203</v>
      </c>
      <c r="B208" s="46" t="s">
        <v>1628</v>
      </c>
      <c r="C208" s="47" t="s">
        <v>1629</v>
      </c>
      <c r="D208" s="46" t="s">
        <v>1223</v>
      </c>
      <c r="E208" s="48">
        <v>83569.395475852492</v>
      </c>
      <c r="F208" s="48">
        <v>76834.797939572731</v>
      </c>
      <c r="G208" s="48">
        <v>85353.722984984517</v>
      </c>
      <c r="H208" s="48">
        <v>443634.52417594416</v>
      </c>
      <c r="I208" s="48">
        <v>95181.769470412793</v>
      </c>
      <c r="J208" s="48">
        <v>353470.70103385585</v>
      </c>
      <c r="K208" s="48">
        <v>95276.951239883216</v>
      </c>
      <c r="L208" s="48">
        <v>72544.437247120382</v>
      </c>
      <c r="M208" s="48">
        <v>224564.46986090275</v>
      </c>
      <c r="N208" s="48">
        <v>83089.245543058598</v>
      </c>
    </row>
    <row r="209" spans="1:14" ht="20.399999999999999">
      <c r="A209" s="46">
        <v>204</v>
      </c>
      <c r="B209" s="46" t="s">
        <v>1630</v>
      </c>
      <c r="C209" s="47" t="s">
        <v>1631</v>
      </c>
      <c r="D209" s="46" t="s">
        <v>1223</v>
      </c>
      <c r="E209" s="48">
        <v>121329.50476310028</v>
      </c>
      <c r="F209" s="48">
        <v>101422.76889522176</v>
      </c>
      <c r="G209" s="48">
        <v>126647.896277504</v>
      </c>
      <c r="H209" s="48">
        <v>186327.7796893435</v>
      </c>
      <c r="I209" s="48">
        <v>139247.4034844928</v>
      </c>
      <c r="J209" s="48">
        <v>114332.88986019425</v>
      </c>
      <c r="K209" s="48">
        <v>134216.87070544544</v>
      </c>
      <c r="L209" s="48">
        <v>102377.19788675636</v>
      </c>
      <c r="M209" s="48">
        <v>284073.80735947692</v>
      </c>
      <c r="N209" s="48">
        <v>91134.912207401227</v>
      </c>
    </row>
    <row r="210" spans="1:14">
      <c r="A210" s="46">
        <v>205</v>
      </c>
      <c r="B210" s="46" t="s">
        <v>1632</v>
      </c>
      <c r="C210" s="47" t="s">
        <v>1633</v>
      </c>
      <c r="D210" s="46" t="s">
        <v>1223</v>
      </c>
      <c r="E210" s="48">
        <v>216285.65395234869</v>
      </c>
      <c r="F210" s="48">
        <v>204379.67467834114</v>
      </c>
      <c r="G210" s="48">
        <v>170906.82109427176</v>
      </c>
      <c r="H210" s="48">
        <v>847860.66223494092</v>
      </c>
      <c r="I210" s="48">
        <v>193712.52712589572</v>
      </c>
      <c r="J210" s="48">
        <v>675545.12745083543</v>
      </c>
      <c r="K210" s="48">
        <v>187649.80093570251</v>
      </c>
      <c r="L210" s="48">
        <v>161703.25057806796</v>
      </c>
      <c r="M210" s="48">
        <v>446845.81938489981</v>
      </c>
      <c r="N210" s="48">
        <v>165332.56147788835</v>
      </c>
    </row>
    <row r="211" spans="1:14" ht="20.399999999999999">
      <c r="A211" s="46">
        <v>206</v>
      </c>
      <c r="B211" s="46" t="s">
        <v>1634</v>
      </c>
      <c r="C211" s="47" t="s">
        <v>1635</v>
      </c>
      <c r="D211" s="46" t="s">
        <v>1223</v>
      </c>
      <c r="E211" s="48">
        <v>216285.65395234869</v>
      </c>
      <c r="F211" s="48">
        <v>204379.67467834114</v>
      </c>
      <c r="G211" s="48">
        <v>225616.04615208958</v>
      </c>
      <c r="H211" s="48">
        <v>293089.34495444893</v>
      </c>
      <c r="I211" s="48">
        <v>193712.52712589572</v>
      </c>
      <c r="J211" s="48">
        <v>159849.83042670952</v>
      </c>
      <c r="K211" s="48">
        <v>187649.80093570251</v>
      </c>
      <c r="L211" s="48">
        <v>236203.54915120589</v>
      </c>
      <c r="M211" s="48">
        <v>446845.81938489981</v>
      </c>
      <c r="N211" s="48">
        <v>127416.53149955107</v>
      </c>
    </row>
    <row r="212" spans="1:14" ht="20.399999999999999">
      <c r="A212" s="46">
        <v>207</v>
      </c>
      <c r="B212" s="46" t="s">
        <v>1636</v>
      </c>
      <c r="C212" s="47" t="s">
        <v>1637</v>
      </c>
      <c r="D212" s="46" t="s">
        <v>1223</v>
      </c>
      <c r="E212" s="48">
        <v>244787.35301482351</v>
      </c>
      <c r="F212" s="48">
        <v>291970.40426259511</v>
      </c>
      <c r="G212" s="48">
        <v>300094.31843646261</v>
      </c>
      <c r="H212" s="48">
        <v>477268.0273523205</v>
      </c>
      <c r="I212" s="48">
        <v>350762.44675207679</v>
      </c>
      <c r="J212" s="48">
        <v>271629.57703685423</v>
      </c>
      <c r="K212" s="48">
        <v>318869.50347804627</v>
      </c>
      <c r="L212" s="48">
        <v>301485.96991280589</v>
      </c>
      <c r="M212" s="48">
        <v>734702.47836904891</v>
      </c>
      <c r="N212" s="48">
        <v>216516.32952213017</v>
      </c>
    </row>
    <row r="213" spans="1:14">
      <c r="A213" s="46">
        <v>208</v>
      </c>
      <c r="B213" s="46" t="s">
        <v>1638</v>
      </c>
      <c r="C213" s="47" t="s">
        <v>1639</v>
      </c>
      <c r="D213" s="46" t="s">
        <v>1223</v>
      </c>
      <c r="E213" s="48">
        <v>79372.246816291343</v>
      </c>
      <c r="F213" s="48">
        <v>84518.538863213063</v>
      </c>
      <c r="G213" s="48">
        <v>83886.056657906374</v>
      </c>
      <c r="H213" s="48">
        <v>66196.374652262399</v>
      </c>
      <c r="I213" s="48">
        <v>94300.456790131197</v>
      </c>
      <c r="J213" s="48">
        <v>55061.047691083062</v>
      </c>
      <c r="K213" s="48">
        <v>92883.306000238401</v>
      </c>
      <c r="L213" s="48">
        <v>72544.437247120382</v>
      </c>
      <c r="M213" s="48">
        <v>90689.633166114611</v>
      </c>
      <c r="N213" s="48">
        <v>43889.240913182162</v>
      </c>
    </row>
    <row r="214" spans="1:14">
      <c r="A214" s="46">
        <v>209</v>
      </c>
      <c r="B214" s="46" t="s">
        <v>1640</v>
      </c>
      <c r="C214" s="47" t="s">
        <v>1641</v>
      </c>
      <c r="D214" s="46" t="s">
        <v>1223</v>
      </c>
      <c r="E214" s="48">
        <v>94635.651397779671</v>
      </c>
      <c r="F214" s="48">
        <v>101422.76889522176</v>
      </c>
      <c r="G214" s="48">
        <v>105104.697426176</v>
      </c>
      <c r="H214" s="48">
        <v>78926.44670077441</v>
      </c>
      <c r="I214" s="48">
        <v>94300.456790131197</v>
      </c>
      <c r="J214" s="48">
        <v>77704.20310630741</v>
      </c>
      <c r="K214" s="48">
        <v>89428.560293534523</v>
      </c>
      <c r="L214" s="48">
        <v>102377.19788675636</v>
      </c>
      <c r="M214" s="48">
        <v>127886.4978822241</v>
      </c>
      <c r="N214" s="48">
        <v>61938.132910824752</v>
      </c>
    </row>
    <row r="215" spans="1:14">
      <c r="A215" s="46">
        <v>210</v>
      </c>
      <c r="B215" s="46" t="s">
        <v>1642</v>
      </c>
      <c r="C215" s="47" t="s">
        <v>1643</v>
      </c>
      <c r="D215" s="46" t="s">
        <v>1223</v>
      </c>
      <c r="E215" s="48">
        <v>155692.90257023586</v>
      </c>
      <c r="F215" s="48">
        <v>291970.40426259511</v>
      </c>
      <c r="G215" s="48">
        <v>257656.65826188287</v>
      </c>
      <c r="H215" s="48">
        <v>129846.7348948224</v>
      </c>
      <c r="I215" s="48">
        <v>273206.93088729598</v>
      </c>
      <c r="J215" s="48">
        <v>163383.15005504206</v>
      </c>
      <c r="K215" s="48">
        <v>274969.5562478592</v>
      </c>
      <c r="L215" s="48">
        <v>216026.05854221055</v>
      </c>
      <c r="M215" s="48">
        <v>268892.99794777948</v>
      </c>
      <c r="N215" s="48">
        <v>130232.94569604803</v>
      </c>
    </row>
    <row r="216" spans="1:14">
      <c r="A216" s="46">
        <v>211</v>
      </c>
      <c r="B216" s="46" t="s">
        <v>1644</v>
      </c>
      <c r="C216" s="47" t="s">
        <v>1645</v>
      </c>
      <c r="D216" s="46" t="s">
        <v>1223</v>
      </c>
      <c r="E216" s="48">
        <v>39961.31153073231</v>
      </c>
      <c r="F216" s="48">
        <v>46103.75119025715</v>
      </c>
      <c r="G216" s="48">
        <v>48178.426522060799</v>
      </c>
      <c r="H216" s="48">
        <v>54100.847733553157</v>
      </c>
      <c r="I216" s="48">
        <v>52702.498280839682</v>
      </c>
      <c r="J216" s="48">
        <v>38286.337981865378</v>
      </c>
      <c r="K216" s="48">
        <v>50675.479116191993</v>
      </c>
      <c r="L216" s="48">
        <v>52883.983410556932</v>
      </c>
      <c r="M216" s="48">
        <v>177921.06242161468</v>
      </c>
      <c r="N216" s="48">
        <v>30518.095492791246</v>
      </c>
    </row>
    <row r="217" spans="1:14">
      <c r="A217" s="46">
        <v>212</v>
      </c>
      <c r="B217" s="46" t="s">
        <v>1646</v>
      </c>
      <c r="C217" s="47" t="s">
        <v>1647</v>
      </c>
      <c r="D217" s="46" t="s">
        <v>1223</v>
      </c>
      <c r="E217" s="48">
        <v>64519.353889618709</v>
      </c>
      <c r="F217" s="48">
        <v>84518.538863213063</v>
      </c>
      <c r="G217" s="48">
        <v>95965.158519552002</v>
      </c>
      <c r="H217" s="48">
        <v>84323.997249343491</v>
      </c>
      <c r="I217" s="48">
        <v>95005.506934356483</v>
      </c>
      <c r="J217" s="48">
        <v>59675.444207227694</v>
      </c>
      <c r="K217" s="48">
        <v>92537.831429568017</v>
      </c>
      <c r="L217" s="48">
        <v>72544.437247120382</v>
      </c>
      <c r="M217" s="48">
        <v>302469.33489624562</v>
      </c>
      <c r="N217" s="48">
        <v>47567.383063732224</v>
      </c>
    </row>
    <row r="218" spans="1:14">
      <c r="A218" s="46">
        <v>213</v>
      </c>
      <c r="B218" s="46" t="s">
        <v>1648</v>
      </c>
      <c r="C218" s="47" t="s">
        <v>1649</v>
      </c>
      <c r="D218" s="46" t="s">
        <v>1223</v>
      </c>
      <c r="E218" s="48">
        <v>128312.13847867865</v>
      </c>
      <c r="F218" s="48">
        <v>204379.67467834114</v>
      </c>
      <c r="G218" s="48">
        <v>155013.36922810224</v>
      </c>
      <c r="H218" s="48">
        <v>205723.18689761485</v>
      </c>
      <c r="I218" s="48">
        <v>176244.90980271436</v>
      </c>
      <c r="J218" s="48">
        <v>145588.62448165496</v>
      </c>
      <c r="K218" s="48">
        <v>169652.69095420802</v>
      </c>
      <c r="L218" s="48">
        <v>161703.25057806796</v>
      </c>
      <c r="M218" s="48">
        <v>424049.90381084918</v>
      </c>
      <c r="N218" s="48">
        <v>116048.90357233367</v>
      </c>
    </row>
    <row r="219" spans="1:14">
      <c r="A219" s="46">
        <v>214</v>
      </c>
      <c r="B219" s="46" t="s">
        <v>1650</v>
      </c>
      <c r="C219" s="47" t="s">
        <v>1651</v>
      </c>
      <c r="D219" s="46" t="s">
        <v>1223</v>
      </c>
      <c r="E219" s="48">
        <v>291543.19754221174</v>
      </c>
      <c r="F219" s="48">
        <v>752971.35800954013</v>
      </c>
      <c r="G219" s="48">
        <v>282641.88580435037</v>
      </c>
      <c r="H219" s="48">
        <v>291773.25135189504</v>
      </c>
      <c r="I219" s="48">
        <v>317096.30236531969</v>
      </c>
      <c r="J219" s="48">
        <v>272476.42059897364</v>
      </c>
      <c r="K219" s="48">
        <v>313592.20314852003</v>
      </c>
      <c r="L219" s="48">
        <v>358995.8656585298</v>
      </c>
      <c r="M219" s="48">
        <v>448507.87452969514</v>
      </c>
      <c r="N219" s="48">
        <v>217191.34975280511</v>
      </c>
    </row>
    <row r="220" spans="1:14">
      <c r="A220" s="46">
        <v>215</v>
      </c>
      <c r="B220" s="46" t="s">
        <v>1652</v>
      </c>
      <c r="C220" s="47" t="s">
        <v>1653</v>
      </c>
      <c r="D220" s="46" t="s">
        <v>1223</v>
      </c>
      <c r="E220" s="48">
        <v>3507.5738458891719</v>
      </c>
      <c r="F220" s="48">
        <v>3843.8289344430077</v>
      </c>
      <c r="G220" s="48">
        <v>6527.0865773125188</v>
      </c>
      <c r="H220" s="48">
        <v>3564.4201735833603</v>
      </c>
      <c r="I220" s="48">
        <v>9497.0254427145228</v>
      </c>
      <c r="J220" s="48">
        <v>8828.7945837987827</v>
      </c>
      <c r="K220" s="48">
        <v>5067.5479116192</v>
      </c>
      <c r="L220" s="48">
        <v>5033.2746407193599</v>
      </c>
      <c r="M220" s="48">
        <v>5646.0472010032427</v>
      </c>
      <c r="N220" s="48">
        <v>11346.084728366081</v>
      </c>
    </row>
    <row r="221" spans="1:14">
      <c r="A221" s="46">
        <v>216</v>
      </c>
      <c r="B221" s="46" t="s">
        <v>1654</v>
      </c>
      <c r="C221" s="47" t="s">
        <v>1655</v>
      </c>
      <c r="D221" s="46" t="s">
        <v>1223</v>
      </c>
      <c r="E221" s="48">
        <v>2941.5763607538902</v>
      </c>
      <c r="F221" s="48">
        <v>3074.8020178713605</v>
      </c>
      <c r="G221" s="48">
        <v>3515.131945908352</v>
      </c>
      <c r="H221" s="48">
        <v>2800.6158506726397</v>
      </c>
      <c r="I221" s="48">
        <v>4318.4321333798398</v>
      </c>
      <c r="J221" s="48">
        <v>7729.6997478564872</v>
      </c>
      <c r="K221" s="48">
        <v>3525.2507211263996</v>
      </c>
      <c r="L221" s="48">
        <v>4035.7592514821122</v>
      </c>
      <c r="M221" s="48">
        <v>5293.1692509405402</v>
      </c>
      <c r="N221" s="48">
        <v>7037.4449581004792</v>
      </c>
    </row>
    <row r="222" spans="1:14">
      <c r="A222" s="46">
        <v>217</v>
      </c>
      <c r="B222" s="46" t="s">
        <v>1656</v>
      </c>
      <c r="C222" s="47" t="s">
        <v>1657</v>
      </c>
      <c r="D222" s="46" t="s">
        <v>1223</v>
      </c>
      <c r="E222" s="48">
        <v>2583.80152767041</v>
      </c>
      <c r="F222" s="48">
        <v>2613.9081272944641</v>
      </c>
      <c r="G222" s="48">
        <v>5173.9582574606075</v>
      </c>
      <c r="H222" s="48">
        <v>2419.3665134248963</v>
      </c>
      <c r="I222" s="48">
        <v>5816.6636898585602</v>
      </c>
      <c r="J222" s="48">
        <v>8828.7945837987827</v>
      </c>
      <c r="K222" s="48">
        <v>5728.5324218304004</v>
      </c>
      <c r="L222" s="48">
        <v>2611.2968304639999</v>
      </c>
      <c r="M222" s="48">
        <v>4499.1938632994588</v>
      </c>
      <c r="N222" s="48">
        <v>10771.599425664001</v>
      </c>
    </row>
    <row r="223" spans="1:14">
      <c r="A223" s="46">
        <v>218</v>
      </c>
      <c r="B223" s="46" t="s">
        <v>1658</v>
      </c>
      <c r="C223" s="47" t="s">
        <v>1659</v>
      </c>
      <c r="D223" s="46" t="s">
        <v>1223</v>
      </c>
      <c r="E223" s="48">
        <v>4312.8548206751411</v>
      </c>
      <c r="F223" s="48">
        <v>5380.5771191710719</v>
      </c>
      <c r="G223" s="48">
        <v>5331.9417157036805</v>
      </c>
      <c r="H223" s="48">
        <v>4073.6230555238399</v>
      </c>
      <c r="I223" s="48">
        <v>6169.1887619711997</v>
      </c>
      <c r="J223" s="48">
        <v>12432.384209839103</v>
      </c>
      <c r="K223" s="48">
        <v>5728.5324218304004</v>
      </c>
      <c r="L223" s="48">
        <v>6528.2420761599997</v>
      </c>
      <c r="M223" s="48">
        <v>10219.34543381587</v>
      </c>
      <c r="N223" s="48">
        <v>14218.51124187648</v>
      </c>
    </row>
    <row r="224" spans="1:14">
      <c r="A224" s="46">
        <v>219</v>
      </c>
      <c r="B224" s="46" t="s">
        <v>1660</v>
      </c>
      <c r="C224" s="47" t="s">
        <v>1661</v>
      </c>
      <c r="D224" s="46" t="s">
        <v>1223</v>
      </c>
      <c r="E224" s="48">
        <v>8458.9014394303304</v>
      </c>
      <c r="F224" s="48">
        <v>6609.1922779043853</v>
      </c>
      <c r="G224" s="48">
        <v>19200.677581030002</v>
      </c>
      <c r="H224" s="48">
        <v>5092.0288194048007</v>
      </c>
      <c r="I224" s="48">
        <v>22209.079543096319</v>
      </c>
      <c r="J224" s="48">
        <v>22702.614644054018</v>
      </c>
      <c r="K224" s="48">
        <v>20635.407621185495</v>
      </c>
      <c r="L224" s="48">
        <v>6682.3085891573755</v>
      </c>
      <c r="M224" s="48">
        <v>12915.332972294918</v>
      </c>
      <c r="N224" s="48">
        <v>18096.287035115518</v>
      </c>
    </row>
    <row r="225" spans="1:14">
      <c r="A225" s="46">
        <v>220</v>
      </c>
      <c r="B225" s="46" t="s">
        <v>1662</v>
      </c>
      <c r="C225" s="47" t="s">
        <v>1663</v>
      </c>
      <c r="D225" s="46" t="s">
        <v>1223</v>
      </c>
      <c r="E225" s="48">
        <v>5602.4547817252433</v>
      </c>
      <c r="F225" s="48">
        <v>6609.1922779043853</v>
      </c>
      <c r="G225" s="48">
        <v>7899.1729121536</v>
      </c>
      <c r="H225" s="48">
        <v>5092.0288194048007</v>
      </c>
      <c r="I225" s="48">
        <v>9694.4394830975998</v>
      </c>
      <c r="J225" s="48">
        <v>22702.614644054018</v>
      </c>
      <c r="K225" s="48">
        <v>7931.8141225343998</v>
      </c>
      <c r="L225" s="48">
        <v>7549.2591368714247</v>
      </c>
      <c r="M225" s="48">
        <v>16881.681130999696</v>
      </c>
      <c r="N225" s="48">
        <v>21399.577525652479</v>
      </c>
    </row>
    <row r="226" spans="1:14">
      <c r="A226" s="46">
        <v>221</v>
      </c>
      <c r="B226" s="46" t="s">
        <v>1664</v>
      </c>
      <c r="C226" s="47" t="s">
        <v>1665</v>
      </c>
      <c r="D226" s="46" t="s">
        <v>1223</v>
      </c>
      <c r="E226" s="48">
        <v>7167.0006755951254</v>
      </c>
      <c r="F226" s="48">
        <v>5380.5771191710719</v>
      </c>
      <c r="G226" s="48">
        <v>12857.641732570657</v>
      </c>
      <c r="H226" s="48">
        <v>4073.6230555238399</v>
      </c>
      <c r="I226" s="48">
        <v>14453.52795661824</v>
      </c>
      <c r="J226" s="48">
        <v>12432.384209839103</v>
      </c>
      <c r="K226" s="48">
        <v>14237.077562341081</v>
      </c>
      <c r="L226" s="48">
        <v>5115.5304908789758</v>
      </c>
      <c r="M226" s="48">
        <v>10219.34543381587</v>
      </c>
      <c r="N226" s="48">
        <v>12782.29798512128</v>
      </c>
    </row>
    <row r="227" spans="1:14">
      <c r="A227" s="46">
        <v>222</v>
      </c>
      <c r="B227" s="46" t="s">
        <v>1666</v>
      </c>
      <c r="C227" s="47" t="s">
        <v>1667</v>
      </c>
      <c r="D227" s="46" t="s">
        <v>1223</v>
      </c>
      <c r="E227" s="48">
        <v>11881.3455822707</v>
      </c>
      <c r="F227" s="48">
        <v>9069.0338922014726</v>
      </c>
      <c r="G227" s="48">
        <v>18094.793373328492</v>
      </c>
      <c r="H227" s="48">
        <v>5983.7866870082562</v>
      </c>
      <c r="I227" s="48">
        <v>19741.404038307843</v>
      </c>
      <c r="J227" s="48">
        <v>26846.742714000386</v>
      </c>
      <c r="K227" s="48">
        <v>20635.407621185495</v>
      </c>
      <c r="L227" s="48">
        <v>11062.759022260736</v>
      </c>
      <c r="M227" s="48">
        <v>14115.11800250811</v>
      </c>
      <c r="N227" s="48">
        <v>27144.430552673282</v>
      </c>
    </row>
    <row r="228" spans="1:14">
      <c r="A228" s="46">
        <v>223</v>
      </c>
      <c r="B228" s="46" t="s">
        <v>1668</v>
      </c>
      <c r="C228" s="47" t="s">
        <v>1669</v>
      </c>
      <c r="D228" s="46" t="s">
        <v>1223</v>
      </c>
      <c r="E228" s="48">
        <v>7598.4011978018962</v>
      </c>
      <c r="F228" s="48">
        <v>9069.0338922014726</v>
      </c>
      <c r="G228" s="48">
        <v>9676.4868173881587</v>
      </c>
      <c r="H228" s="48">
        <v>5983.7866870082562</v>
      </c>
      <c r="I228" s="48">
        <v>11457.064843660801</v>
      </c>
      <c r="J228" s="48">
        <v>17837.768648899582</v>
      </c>
      <c r="K228" s="48">
        <v>10135.0958232384</v>
      </c>
      <c r="L228" s="48">
        <v>8937.1634022630406</v>
      </c>
      <c r="M228" s="48">
        <v>14115.11800250811</v>
      </c>
      <c r="N228" s="48">
        <v>18527.15101214208</v>
      </c>
    </row>
    <row r="229" spans="1:14">
      <c r="A229" s="46">
        <v>224</v>
      </c>
      <c r="B229" s="46" t="s">
        <v>1670</v>
      </c>
      <c r="C229" s="47" t="s">
        <v>1671</v>
      </c>
      <c r="D229" s="46" t="s">
        <v>1223</v>
      </c>
      <c r="E229" s="48">
        <v>10831.029110871286</v>
      </c>
      <c r="F229" s="48">
        <v>11988.463748660222</v>
      </c>
      <c r="G229" s="48">
        <v>15778.597892026817</v>
      </c>
      <c r="H229" s="48">
        <v>8275.1996557404163</v>
      </c>
      <c r="I229" s="48">
        <v>18904.15699204032</v>
      </c>
      <c r="J229" s="48">
        <v>23243.153087960061</v>
      </c>
      <c r="K229" s="48">
        <v>16304.2845852096</v>
      </c>
      <c r="L229" s="48">
        <v>12961.171818008064</v>
      </c>
      <c r="M229" s="48">
        <v>19337.711663436108</v>
      </c>
      <c r="N229" s="48">
        <v>27144.430552673282</v>
      </c>
    </row>
    <row r="230" spans="1:14">
      <c r="A230" s="46">
        <v>225</v>
      </c>
      <c r="B230" s="46" t="s">
        <v>1672</v>
      </c>
      <c r="C230" s="47" t="s">
        <v>1673</v>
      </c>
      <c r="D230" s="46" t="s">
        <v>1223</v>
      </c>
      <c r="E230" s="48">
        <v>15587.93886907126</v>
      </c>
      <c r="F230" s="48">
        <v>11988.463748660222</v>
      </c>
      <c r="G230" s="48">
        <v>23822.009701556337</v>
      </c>
      <c r="H230" s="48">
        <v>8275.1996557404163</v>
      </c>
      <c r="I230" s="48">
        <v>28202.005769011197</v>
      </c>
      <c r="J230" s="48">
        <v>32252.127153060861</v>
      </c>
      <c r="K230" s="48">
        <v>24954.544804709563</v>
      </c>
      <c r="L230" s="48">
        <v>14599.760579124224</v>
      </c>
      <c r="M230" s="48">
        <v>19337.711663436108</v>
      </c>
      <c r="N230" s="48">
        <v>33607.39020807168</v>
      </c>
    </row>
    <row r="231" spans="1:14">
      <c r="A231" s="46">
        <v>226</v>
      </c>
      <c r="B231" s="46" t="s">
        <v>1674</v>
      </c>
      <c r="C231" s="47" t="s">
        <v>1675</v>
      </c>
      <c r="D231" s="46" t="s">
        <v>1223</v>
      </c>
      <c r="E231" s="48">
        <v>23265.717762959204</v>
      </c>
      <c r="F231" s="48">
        <v>19979.032049880065</v>
      </c>
      <c r="G231" s="48">
        <v>29170.065730000817</v>
      </c>
      <c r="H231" s="48">
        <v>12220.86916657152</v>
      </c>
      <c r="I231" s="48">
        <v>31903.519026193917</v>
      </c>
      <c r="J231" s="48">
        <v>18371.099913553549</v>
      </c>
      <c r="K231" s="48">
        <v>33186.710288683935</v>
      </c>
      <c r="L231" s="48">
        <v>20130.487266046974</v>
      </c>
      <c r="M231" s="48">
        <v>27722.091756925925</v>
      </c>
      <c r="N231" s="48">
        <v>40070.349863470081</v>
      </c>
    </row>
    <row r="232" spans="1:14" ht="20.399999999999999">
      <c r="A232" s="46">
        <v>227</v>
      </c>
      <c r="B232" s="46" t="s">
        <v>1676</v>
      </c>
      <c r="C232" s="47" t="s">
        <v>1677</v>
      </c>
      <c r="D232" s="46" t="s">
        <v>1223</v>
      </c>
      <c r="E232" s="48">
        <v>11683.764143100001</v>
      </c>
      <c r="F232" s="48">
        <v>23053.834067751428</v>
      </c>
      <c r="G232" s="48">
        <v>27036.657109886368</v>
      </c>
      <c r="H232" s="48">
        <v>17822.100867916797</v>
      </c>
      <c r="I232" s="48">
        <v>31550.993954081277</v>
      </c>
      <c r="J232" s="48">
        <v>32252.127153060861</v>
      </c>
      <c r="K232" s="48">
        <v>28778.736786987483</v>
      </c>
      <c r="L232" s="48">
        <v>14599.760579124224</v>
      </c>
      <c r="M232" s="48">
        <v>19337.711663436108</v>
      </c>
      <c r="N232" s="48">
        <v>31022.206345912316</v>
      </c>
    </row>
    <row r="233" spans="1:14" ht="20.399999999999999">
      <c r="A233" s="46">
        <v>228</v>
      </c>
      <c r="B233" s="46" t="s">
        <v>1678</v>
      </c>
      <c r="C233" s="47" t="s">
        <v>1679</v>
      </c>
      <c r="D233" s="46" t="s">
        <v>1223</v>
      </c>
      <c r="E233" s="48">
        <v>7167.0006755951254</v>
      </c>
      <c r="F233" s="48">
        <v>5380.5771191710719</v>
      </c>
      <c r="G233" s="48">
        <v>7822.6299266348315</v>
      </c>
      <c r="H233" s="48">
        <v>21181.534240308734</v>
      </c>
      <c r="I233" s="48">
        <v>9694.4394830975998</v>
      </c>
      <c r="J233" s="48">
        <v>17837.768648899582</v>
      </c>
      <c r="K233" s="48">
        <v>7761.0157250958273</v>
      </c>
      <c r="L233" s="48">
        <v>6528.2420761599997</v>
      </c>
      <c r="M233" s="48">
        <v>10219.34543381587</v>
      </c>
      <c r="N233" s="48">
        <v>12782.29798512128</v>
      </c>
    </row>
    <row r="234" spans="1:14" ht="20.399999999999999">
      <c r="A234" s="46">
        <v>229</v>
      </c>
      <c r="B234" s="46" t="s">
        <v>1680</v>
      </c>
      <c r="C234" s="47" t="s">
        <v>1681</v>
      </c>
      <c r="D234" s="46" t="s">
        <v>1223</v>
      </c>
      <c r="E234" s="48">
        <v>24643.035830191347</v>
      </c>
      <c r="F234" s="48">
        <v>7532.2857074734084</v>
      </c>
      <c r="G234" s="48">
        <v>7835.1961398072317</v>
      </c>
      <c r="H234" s="48">
        <v>12220.86916657152</v>
      </c>
      <c r="I234" s="48">
        <v>9694.4394830975998</v>
      </c>
      <c r="J234" s="48">
        <v>7297.2689927316478</v>
      </c>
      <c r="K234" s="48">
        <v>7761.0157250958273</v>
      </c>
      <c r="L234" s="48">
        <v>6528.2420761599997</v>
      </c>
      <c r="M234" s="48">
        <v>10219.34543381587</v>
      </c>
      <c r="N234" s="48">
        <v>15654.72449863168</v>
      </c>
    </row>
    <row r="235" spans="1:14" ht="20.399999999999999">
      <c r="A235" s="46">
        <v>230</v>
      </c>
      <c r="B235" s="46" t="s">
        <v>1682</v>
      </c>
      <c r="C235" s="47" t="s">
        <v>1683</v>
      </c>
      <c r="D235" s="46" t="s">
        <v>1223</v>
      </c>
      <c r="E235" s="48">
        <v>14851.782890241233</v>
      </c>
      <c r="F235" s="48">
        <v>9069.0338922014726</v>
      </c>
      <c r="G235" s="48">
        <v>15328.345036034059</v>
      </c>
      <c r="H235" s="48">
        <v>13239.27493045248</v>
      </c>
      <c r="I235" s="48">
        <v>18440.586522212201</v>
      </c>
      <c r="J235" s="48">
        <v>13063.012394396159</v>
      </c>
      <c r="K235" s="48">
        <v>15763.158599516701</v>
      </c>
      <c r="L235" s="48">
        <v>8937.1634022630406</v>
      </c>
      <c r="M235" s="48">
        <v>14115.11800250811</v>
      </c>
      <c r="N235" s="48">
        <v>24272.004039162883</v>
      </c>
    </row>
    <row r="236" spans="1:14" ht="20.399999999999999">
      <c r="A236" s="46">
        <v>231</v>
      </c>
      <c r="B236" s="46" t="s">
        <v>1684</v>
      </c>
      <c r="C236" s="47" t="s">
        <v>1685</v>
      </c>
      <c r="D236" s="46" t="s">
        <v>1223</v>
      </c>
      <c r="E236" s="48">
        <v>15587.93886907126</v>
      </c>
      <c r="F236" s="48">
        <v>11988.463748660222</v>
      </c>
      <c r="G236" s="48">
        <v>20861.715660997659</v>
      </c>
      <c r="H236" s="48">
        <v>17822.100867916797</v>
      </c>
      <c r="I236" s="48">
        <v>25029.280119997438</v>
      </c>
      <c r="J236" s="48">
        <v>34053.921966081019</v>
      </c>
      <c r="K236" s="48">
        <v>21521.655652476671</v>
      </c>
      <c r="L236" s="48">
        <v>12961.171818008064</v>
      </c>
      <c r="M236" s="48">
        <v>19337.711663436108</v>
      </c>
      <c r="N236" s="48">
        <v>27144.430552673282</v>
      </c>
    </row>
    <row r="237" spans="1:14" ht="20.399999999999999">
      <c r="A237" s="46">
        <v>232</v>
      </c>
      <c r="B237" s="46" t="s">
        <v>1686</v>
      </c>
      <c r="C237" s="47" t="s">
        <v>1687</v>
      </c>
      <c r="D237" s="46" t="s">
        <v>1223</v>
      </c>
      <c r="E237" s="48">
        <v>29080.431692850463</v>
      </c>
      <c r="F237" s="48">
        <v>19979.032049880065</v>
      </c>
      <c r="G237" s="48">
        <v>27316.129847518368</v>
      </c>
      <c r="H237" s="48">
        <v>24187.136892172799</v>
      </c>
      <c r="I237" s="48">
        <v>31903.519026193917</v>
      </c>
      <c r="J237" s="48">
        <v>62161.921049195509</v>
      </c>
      <c r="K237" s="48">
        <v>29049.828567442102</v>
      </c>
      <c r="L237" s="48">
        <v>15548.966976997886</v>
      </c>
      <c r="M237" s="48">
        <v>27722.091756925925</v>
      </c>
      <c r="N237" s="48">
        <v>44378.989633735677</v>
      </c>
    </row>
    <row r="238" spans="1:14" ht="20.399999999999999">
      <c r="A238" s="46">
        <v>233</v>
      </c>
      <c r="B238" s="46" t="s">
        <v>1688</v>
      </c>
      <c r="C238" s="47" t="s">
        <v>1689</v>
      </c>
      <c r="D238" s="46" t="s">
        <v>1223</v>
      </c>
      <c r="E238" s="48">
        <v>36290.622876867696</v>
      </c>
      <c r="F238" s="48">
        <v>23053.834067751428</v>
      </c>
      <c r="G238" s="48">
        <v>30348.62232849413</v>
      </c>
      <c r="H238" s="48">
        <v>44335.903236033024</v>
      </c>
      <c r="I238" s="48">
        <v>35076.244675207679</v>
      </c>
      <c r="J238" s="48">
        <v>53693.485428000771</v>
      </c>
      <c r="K238" s="48">
        <v>32643.821677630462</v>
      </c>
      <c r="L238" s="48">
        <v>21270.31833254451</v>
      </c>
      <c r="M238" s="48">
        <v>42345.354007524322</v>
      </c>
      <c r="N238" s="48">
        <v>55437.831710750717</v>
      </c>
    </row>
    <row r="239" spans="1:14" ht="20.399999999999999">
      <c r="A239" s="46">
        <v>234</v>
      </c>
      <c r="B239" s="46" t="s">
        <v>1690</v>
      </c>
      <c r="C239" s="47" t="s">
        <v>1691</v>
      </c>
      <c r="D239" s="46" t="s">
        <v>1223</v>
      </c>
      <c r="E239" s="48">
        <v>12117.177867743736</v>
      </c>
      <c r="F239" s="48">
        <v>9069.0338922014726</v>
      </c>
      <c r="G239" s="48">
        <v>13515.524348559369</v>
      </c>
      <c r="H239" s="48">
        <v>15115.491703140864</v>
      </c>
      <c r="I239" s="48">
        <v>14982.315564787201</v>
      </c>
      <c r="J239" s="48">
        <v>12252.204728537088</v>
      </c>
      <c r="K239" s="48">
        <v>15176.29248571718</v>
      </c>
      <c r="L239" s="48">
        <v>8937.1634022630406</v>
      </c>
      <c r="M239" s="48">
        <v>14115.11800250811</v>
      </c>
      <c r="N239" s="48">
        <v>18096.287035115518</v>
      </c>
    </row>
    <row r="240" spans="1:14" ht="20.399999999999999">
      <c r="A240" s="46">
        <v>235</v>
      </c>
      <c r="B240" s="46" t="s">
        <v>1692</v>
      </c>
      <c r="C240" s="47" t="s">
        <v>1693</v>
      </c>
      <c r="D240" s="46" t="s">
        <v>1223</v>
      </c>
      <c r="E240" s="48">
        <v>7238.3255619333104</v>
      </c>
      <c r="F240" s="48">
        <v>5380.5771191710719</v>
      </c>
      <c r="G240" s="48">
        <v>10427.698161333969</v>
      </c>
      <c r="H240" s="48">
        <v>11202.463402690559</v>
      </c>
      <c r="I240" s="48">
        <v>11633.32737971712</v>
      </c>
      <c r="J240" s="48">
        <v>6846.8202894766082</v>
      </c>
      <c r="K240" s="48">
        <v>11635.090005077684</v>
      </c>
      <c r="L240" s="48">
        <v>8937.1634022630406</v>
      </c>
      <c r="M240" s="48">
        <v>10219.34543381587</v>
      </c>
      <c r="N240" s="48">
        <v>10915.220751339521</v>
      </c>
    </row>
    <row r="241" spans="1:14" ht="20.399999999999999">
      <c r="A241" s="46">
        <v>236</v>
      </c>
      <c r="B241" s="46" t="s">
        <v>1694</v>
      </c>
      <c r="C241" s="47" t="s">
        <v>1695</v>
      </c>
      <c r="D241" s="46" t="s">
        <v>1223</v>
      </c>
      <c r="E241" s="48">
        <v>12117.177867743736</v>
      </c>
      <c r="F241" s="48">
        <v>9069.0338922014726</v>
      </c>
      <c r="G241" s="48">
        <v>13831.491265045512</v>
      </c>
      <c r="H241" s="48">
        <v>15115.491703140864</v>
      </c>
      <c r="I241" s="48">
        <v>15687.36570901248</v>
      </c>
      <c r="J241" s="48">
        <v>44864.690844201978</v>
      </c>
      <c r="K241" s="48">
        <v>15176.29248571718</v>
      </c>
      <c r="L241" s="48">
        <v>8937.1634022630406</v>
      </c>
      <c r="M241" s="48">
        <v>14115.11800250811</v>
      </c>
      <c r="N241" s="48">
        <v>32889.283579694078</v>
      </c>
    </row>
    <row r="242" spans="1:14" ht="30.6">
      <c r="A242" s="46">
        <v>237</v>
      </c>
      <c r="B242" s="46" t="s">
        <v>1696</v>
      </c>
      <c r="C242" s="47" t="s">
        <v>1697</v>
      </c>
      <c r="D242" s="46" t="s">
        <v>1223</v>
      </c>
      <c r="E242" s="48">
        <v>18895.342872656489</v>
      </c>
      <c r="F242" s="48">
        <v>13833.344959383041</v>
      </c>
      <c r="G242" s="48">
        <v>13831.491265045512</v>
      </c>
      <c r="H242" s="48">
        <v>26743.596489197058</v>
      </c>
      <c r="I242" s="48">
        <v>15687.36570901248</v>
      </c>
      <c r="J242" s="48">
        <v>35675.537297799165</v>
      </c>
      <c r="K242" s="48">
        <v>15176.29248571718</v>
      </c>
      <c r="L242" s="48">
        <v>8937.1634022630406</v>
      </c>
      <c r="M242" s="48">
        <v>14115.11800250811</v>
      </c>
      <c r="N242" s="48">
        <v>28580.643809428482</v>
      </c>
    </row>
    <row r="243" spans="1:14" ht="20.399999999999999">
      <c r="A243" s="46">
        <v>238</v>
      </c>
      <c r="B243" s="46" t="s">
        <v>1698</v>
      </c>
      <c r="C243" s="47" t="s">
        <v>1699</v>
      </c>
      <c r="D243" s="46" t="s">
        <v>1223</v>
      </c>
      <c r="E243" s="48">
        <v>15116.274298125192</v>
      </c>
      <c r="F243" s="48">
        <v>13833.344959383041</v>
      </c>
      <c r="G243" s="48">
        <v>13831.491265045512</v>
      </c>
      <c r="H243" s="48">
        <v>21386.52104150016</v>
      </c>
      <c r="I243" s="48">
        <v>15687.36570901248</v>
      </c>
      <c r="J243" s="48">
        <v>12252.204728537088</v>
      </c>
      <c r="K243" s="48">
        <v>15176.29248571718</v>
      </c>
      <c r="L243" s="48">
        <v>8937.1634022630406</v>
      </c>
      <c r="M243" s="48">
        <v>14115.11800250811</v>
      </c>
      <c r="N243" s="48">
        <v>28580.643809428482</v>
      </c>
    </row>
    <row r="244" spans="1:14" ht="30.6">
      <c r="A244" s="46">
        <v>239</v>
      </c>
      <c r="B244" s="46" t="s">
        <v>1700</v>
      </c>
      <c r="C244" s="47" t="s">
        <v>1701</v>
      </c>
      <c r="D244" s="46" t="s">
        <v>1223</v>
      </c>
      <c r="E244" s="48">
        <v>24643.035830191347</v>
      </c>
      <c r="F244" s="48">
        <v>13833.344959383041</v>
      </c>
      <c r="G244" s="48">
        <v>15233.6734486819</v>
      </c>
      <c r="H244" s="48">
        <v>32588.984444190719</v>
      </c>
      <c r="I244" s="48">
        <v>17449.991069575681</v>
      </c>
      <c r="J244" s="48">
        <v>26126.024788792318</v>
      </c>
      <c r="K244" s="48">
        <v>16542.503402689719</v>
      </c>
      <c r="L244" s="48">
        <v>12961.171818008064</v>
      </c>
      <c r="M244" s="48">
        <v>19337.711663436108</v>
      </c>
      <c r="N244" s="48">
        <v>31022.206345912316</v>
      </c>
    </row>
    <row r="245" spans="1:14" ht="20.399999999999999">
      <c r="A245" s="46">
        <v>240</v>
      </c>
      <c r="B245" s="46" t="s">
        <v>1702</v>
      </c>
      <c r="C245" s="47" t="s">
        <v>1703</v>
      </c>
      <c r="D245" s="46" t="s">
        <v>1223</v>
      </c>
      <c r="E245" s="48">
        <v>19714.428664153078</v>
      </c>
      <c r="F245" s="48">
        <v>13833.344959383041</v>
      </c>
      <c r="G245" s="48">
        <v>15233.6734486819</v>
      </c>
      <c r="H245" s="48">
        <v>17822.100867916797</v>
      </c>
      <c r="I245" s="48">
        <v>17449.991069575681</v>
      </c>
      <c r="J245" s="48">
        <v>31324.202824355481</v>
      </c>
      <c r="K245" s="48">
        <v>16542.503402689719</v>
      </c>
      <c r="L245" s="48">
        <v>12961.171818008064</v>
      </c>
      <c r="M245" s="48">
        <v>19337.711663436108</v>
      </c>
      <c r="N245" s="48">
        <v>38634.136606714877</v>
      </c>
    </row>
    <row r="246" spans="1:14" ht="20.399999999999999">
      <c r="A246" s="46">
        <v>241</v>
      </c>
      <c r="B246" s="46" t="s">
        <v>1704</v>
      </c>
      <c r="C246" s="47" t="s">
        <v>1705</v>
      </c>
      <c r="D246" s="46" t="s">
        <v>1223</v>
      </c>
      <c r="E246" s="48">
        <v>23506.151654002435</v>
      </c>
      <c r="F246" s="48">
        <v>19979.032049880065</v>
      </c>
      <c r="G246" s="48">
        <v>28550.375615042365</v>
      </c>
      <c r="H246" s="48">
        <v>24187.136892172799</v>
      </c>
      <c r="I246" s="48">
        <v>31903.519026193917</v>
      </c>
      <c r="J246" s="48">
        <v>49549.357358054403</v>
      </c>
      <c r="K246" s="48">
        <v>31803.930693322101</v>
      </c>
      <c r="L246" s="48">
        <v>15548.966976997886</v>
      </c>
      <c r="M246" s="48">
        <v>27722.091756925925</v>
      </c>
      <c r="N246" s="48">
        <v>47251.416147246076</v>
      </c>
    </row>
    <row r="247" spans="1:14" ht="20.399999999999999">
      <c r="A247" s="46">
        <v>242</v>
      </c>
      <c r="B247" s="46" t="s">
        <v>1706</v>
      </c>
      <c r="C247" s="47" t="s">
        <v>1707</v>
      </c>
      <c r="D247" s="46" t="s">
        <v>1223</v>
      </c>
      <c r="E247" s="48">
        <v>29827.607306072303</v>
      </c>
      <c r="F247" s="48">
        <v>26126.024788792318</v>
      </c>
      <c r="G247" s="48">
        <v>28550.375615042365</v>
      </c>
      <c r="H247" s="48">
        <v>48374.273784345598</v>
      </c>
      <c r="I247" s="48">
        <v>31903.519026193917</v>
      </c>
      <c r="J247" s="48">
        <v>48288.100988940292</v>
      </c>
      <c r="K247" s="48">
        <v>31803.930693322101</v>
      </c>
      <c r="L247" s="48">
        <v>15548.966976997886</v>
      </c>
      <c r="M247" s="48">
        <v>27722.091756925925</v>
      </c>
      <c r="N247" s="48">
        <v>49692.978683729918</v>
      </c>
    </row>
    <row r="248" spans="1:14" ht="20.399999999999999">
      <c r="A248" s="46">
        <v>243</v>
      </c>
      <c r="B248" s="46" t="s">
        <v>1708</v>
      </c>
      <c r="C248" s="47" t="s">
        <v>1709</v>
      </c>
      <c r="D248" s="46" t="s">
        <v>1223</v>
      </c>
      <c r="E248" s="48">
        <v>3570.8459224794974</v>
      </c>
      <c r="F248" s="48">
        <v>3843.8289344430077</v>
      </c>
      <c r="G248" s="48">
        <v>11324.688741373569</v>
      </c>
      <c r="H248" s="48">
        <v>3564.4201735833603</v>
      </c>
      <c r="I248" s="48">
        <v>13924.740348449279</v>
      </c>
      <c r="J248" s="48">
        <v>16035.973835879422</v>
      </c>
      <c r="K248" s="48">
        <v>11345.226264533067</v>
      </c>
      <c r="L248" s="48">
        <v>5033.2746407193599</v>
      </c>
      <c r="M248" s="48">
        <v>5646.0472010032427</v>
      </c>
      <c r="N248" s="48">
        <v>7037.4449581004792</v>
      </c>
    </row>
    <row r="249" spans="1:14" ht="20.399999999999999">
      <c r="A249" s="46">
        <v>244</v>
      </c>
      <c r="B249" s="46" t="s">
        <v>1710</v>
      </c>
      <c r="C249" s="47" t="s">
        <v>1711</v>
      </c>
      <c r="D249" s="46" t="s">
        <v>1223</v>
      </c>
      <c r="E249" s="48">
        <v>4663.7272454033127</v>
      </c>
      <c r="F249" s="48">
        <v>3074.8020178713605</v>
      </c>
      <c r="G249" s="48">
        <v>9187.7649893132166</v>
      </c>
      <c r="H249" s="48">
        <v>2800.6158506726397</v>
      </c>
      <c r="I249" s="48">
        <v>11457.064843660801</v>
      </c>
      <c r="J249" s="48">
        <v>10630.589396818943</v>
      </c>
      <c r="K249" s="48">
        <v>9044.5595126579483</v>
      </c>
      <c r="L249" s="48">
        <v>4035.7592514821122</v>
      </c>
      <c r="M249" s="48">
        <v>5293.1692509405402</v>
      </c>
      <c r="N249" s="48">
        <v>8473.6582148556809</v>
      </c>
    </row>
    <row r="250" spans="1:14" ht="20.399999999999999">
      <c r="A250" s="46">
        <v>245</v>
      </c>
      <c r="B250" s="46" t="s">
        <v>1712</v>
      </c>
      <c r="C250" s="47" t="s">
        <v>1713</v>
      </c>
      <c r="D250" s="46" t="s">
        <v>1223</v>
      </c>
      <c r="E250" s="48">
        <v>6901.257953915755</v>
      </c>
      <c r="F250" s="48">
        <v>6918.6309523143673</v>
      </c>
      <c r="G250" s="48">
        <v>17853.35515326852</v>
      </c>
      <c r="H250" s="48">
        <v>8656.4489929881602</v>
      </c>
      <c r="I250" s="48">
        <v>22209.079543096319</v>
      </c>
      <c r="J250" s="48">
        <v>23243.153087960061</v>
      </c>
      <c r="K250" s="48">
        <v>17628.985674940872</v>
      </c>
      <c r="L250" s="48">
        <v>7549.2591368714247</v>
      </c>
      <c r="M250" s="48">
        <v>16881.681130999696</v>
      </c>
      <c r="N250" s="48">
        <v>21399.577525652479</v>
      </c>
    </row>
    <row r="251" spans="1:14" ht="30.6">
      <c r="A251" s="46">
        <v>246</v>
      </c>
      <c r="B251" s="46" t="s">
        <v>1714</v>
      </c>
      <c r="C251" s="47" t="s">
        <v>1715</v>
      </c>
      <c r="D251" s="46" t="s">
        <v>1223</v>
      </c>
      <c r="E251" s="48">
        <v>18895.342872656489</v>
      </c>
      <c r="F251" s="48">
        <v>13833.344959383041</v>
      </c>
      <c r="G251" s="48">
        <v>19526.281488468972</v>
      </c>
      <c r="H251" s="48">
        <v>10693.26052075008</v>
      </c>
      <c r="I251" s="48">
        <v>23795.442367603198</v>
      </c>
      <c r="J251" s="48">
        <v>26306.204270094331</v>
      </c>
      <c r="K251" s="48">
        <v>19775.59897030277</v>
      </c>
      <c r="L251" s="48">
        <v>8937.1634022630406</v>
      </c>
      <c r="M251" s="48">
        <v>14115.11800250811</v>
      </c>
      <c r="N251" s="48">
        <v>28580.643809428482</v>
      </c>
    </row>
    <row r="252" spans="1:14" ht="20.399999999999999">
      <c r="A252" s="46">
        <v>247</v>
      </c>
      <c r="B252" s="46" t="s">
        <v>1716</v>
      </c>
      <c r="C252" s="47" t="s">
        <v>1717</v>
      </c>
      <c r="D252" s="46" t="s">
        <v>1223</v>
      </c>
      <c r="E252" s="48">
        <v>35243.697062204221</v>
      </c>
      <c r="F252" s="48">
        <v>29198.215509833215</v>
      </c>
      <c r="G252" s="48">
        <v>30348.62232849413</v>
      </c>
      <c r="H252" s="48">
        <v>61613.548714798082</v>
      </c>
      <c r="I252" s="48">
        <v>35076.244675207679</v>
      </c>
      <c r="J252" s="48">
        <v>59909.677532920323</v>
      </c>
      <c r="K252" s="48">
        <v>32643.821677630462</v>
      </c>
      <c r="L252" s="48">
        <v>21270.31833254451</v>
      </c>
      <c r="M252" s="48">
        <v>42345.354007524322</v>
      </c>
      <c r="N252" s="48">
        <v>47251.416147246076</v>
      </c>
    </row>
    <row r="253" spans="1:14">
      <c r="A253" s="46">
        <v>248</v>
      </c>
      <c r="B253" s="46" t="s">
        <v>1718</v>
      </c>
      <c r="C253" s="47" t="s">
        <v>1719</v>
      </c>
      <c r="D253" s="46" t="s">
        <v>1223</v>
      </c>
      <c r="E253" s="48">
        <v>4663.7272454033127</v>
      </c>
      <c r="F253" s="48">
        <v>3074.8020178713605</v>
      </c>
      <c r="G253" s="48">
        <v>7307.4063734396141</v>
      </c>
      <c r="H253" s="48">
        <v>9841.9777540188152</v>
      </c>
      <c r="I253" s="48">
        <v>9253.7831429567996</v>
      </c>
      <c r="J253" s="48">
        <v>8288.2561398927337</v>
      </c>
      <c r="K253" s="48">
        <v>7051.9996738092786</v>
      </c>
      <c r="L253" s="48">
        <v>4035.7592514821122</v>
      </c>
      <c r="M253" s="48">
        <v>5293.1692509405402</v>
      </c>
      <c r="N253" s="48">
        <v>6606.5809810739211</v>
      </c>
    </row>
    <row r="254" spans="1:14">
      <c r="A254" s="46">
        <v>249</v>
      </c>
      <c r="B254" s="46" t="s">
        <v>1720</v>
      </c>
      <c r="C254" s="47" t="s">
        <v>1721</v>
      </c>
      <c r="D254" s="46" t="s">
        <v>1223</v>
      </c>
      <c r="E254" s="48">
        <v>29032.67994381929</v>
      </c>
      <c r="F254" s="48">
        <v>23053.834067751428</v>
      </c>
      <c r="G254" s="48">
        <v>39403.444237695803</v>
      </c>
      <c r="H254" s="48">
        <v>44335.903236033024</v>
      </c>
      <c r="I254" s="48">
        <v>44705.467019964446</v>
      </c>
      <c r="J254" s="48">
        <v>68288.023413464063</v>
      </c>
      <c r="K254" s="48">
        <v>43219.57384100966</v>
      </c>
      <c r="L254" s="48">
        <v>21270.31833254451</v>
      </c>
      <c r="M254" s="48">
        <v>42345.354007524322</v>
      </c>
      <c r="N254" s="48">
        <v>55437.831710750717</v>
      </c>
    </row>
    <row r="255" spans="1:14">
      <c r="A255" s="46">
        <v>250</v>
      </c>
      <c r="B255" s="46" t="s">
        <v>1722</v>
      </c>
      <c r="C255" s="47" t="s">
        <v>1723</v>
      </c>
      <c r="D255" s="46" t="s">
        <v>1223</v>
      </c>
      <c r="E255" s="48">
        <v>3821.6334260556996</v>
      </c>
      <c r="F255" s="48">
        <v>3074.8020178713605</v>
      </c>
      <c r="G255" s="48">
        <v>3538.8294646448126</v>
      </c>
      <c r="H255" s="48">
        <v>2800.6158506726397</v>
      </c>
      <c r="I255" s="48">
        <v>4371.3108941967357</v>
      </c>
      <c r="J255" s="48">
        <v>7026.9997707786242</v>
      </c>
      <c r="K255" s="48">
        <v>3525.2507211263996</v>
      </c>
      <c r="L255" s="48">
        <v>4035.7592514821122</v>
      </c>
      <c r="M255" s="48">
        <v>5293.1692509405402</v>
      </c>
      <c r="N255" s="48">
        <v>7037.4449581004792</v>
      </c>
    </row>
    <row r="256" spans="1:14" ht="20.399999999999999">
      <c r="A256" s="46">
        <v>251</v>
      </c>
      <c r="B256" s="46" t="s">
        <v>1724</v>
      </c>
      <c r="C256" s="47" t="s">
        <v>1725</v>
      </c>
      <c r="D256" s="46" t="s">
        <v>1223</v>
      </c>
      <c r="E256" s="48">
        <v>5831.3846588429678</v>
      </c>
      <c r="F256" s="48">
        <v>5380.5771191710719</v>
      </c>
      <c r="G256" s="48">
        <v>5331.9417157036805</v>
      </c>
      <c r="H256" s="48">
        <v>4073.6230555238399</v>
      </c>
      <c r="I256" s="48">
        <v>6169.1887619711997</v>
      </c>
      <c r="J256" s="48">
        <v>17837.768648899582</v>
      </c>
      <c r="K256" s="48">
        <v>5728.5324218304004</v>
      </c>
      <c r="L256" s="48">
        <v>6528.2420761599997</v>
      </c>
      <c r="M256" s="48">
        <v>10219.34543381587</v>
      </c>
      <c r="N256" s="48">
        <v>14218.51124187648</v>
      </c>
    </row>
    <row r="257" spans="1:14" ht="20.399999999999999">
      <c r="A257" s="46">
        <v>252</v>
      </c>
      <c r="B257" s="46" t="s">
        <v>1726</v>
      </c>
      <c r="C257" s="47" t="s">
        <v>1727</v>
      </c>
      <c r="D257" s="46" t="s">
        <v>1223</v>
      </c>
      <c r="E257" s="48">
        <v>6901.257953915755</v>
      </c>
      <c r="F257" s="48">
        <v>9069.0338922014726</v>
      </c>
      <c r="G257" s="48">
        <v>10719.177641792437</v>
      </c>
      <c r="H257" s="48">
        <v>5983.7866870082562</v>
      </c>
      <c r="I257" s="48">
        <v>12779.033864083201</v>
      </c>
      <c r="J257" s="48">
        <v>23873.781272517117</v>
      </c>
      <c r="K257" s="48">
        <v>11139.792278759423</v>
      </c>
      <c r="L257" s="48">
        <v>11062.759022260736</v>
      </c>
      <c r="M257" s="48">
        <v>14115.11800250811</v>
      </c>
      <c r="N257" s="48">
        <v>18527.15101214208</v>
      </c>
    </row>
    <row r="258" spans="1:14" ht="20.399999999999999">
      <c r="A258" s="46">
        <v>253</v>
      </c>
      <c r="B258" s="46" t="s">
        <v>1728</v>
      </c>
      <c r="C258" s="47" t="s">
        <v>1729</v>
      </c>
      <c r="D258" s="46" t="s">
        <v>1223</v>
      </c>
      <c r="E258" s="48">
        <v>42912.999314252302</v>
      </c>
      <c r="F258" s="48">
        <v>38418.704618201598</v>
      </c>
      <c r="G258" s="48">
        <v>35527.00412278554</v>
      </c>
      <c r="H258" s="48">
        <v>40650.057759833086</v>
      </c>
      <c r="I258" s="48">
        <v>42126.746117460483</v>
      </c>
      <c r="J258" s="48">
        <v>42342.178105973762</v>
      </c>
      <c r="K258" s="48">
        <v>37148.387049085781</v>
      </c>
      <c r="L258" s="48">
        <v>46879.30634890496</v>
      </c>
      <c r="M258" s="48">
        <v>99229.279557631991</v>
      </c>
      <c r="N258" s="48">
        <v>31715.897348925082</v>
      </c>
    </row>
    <row r="259" spans="1:14" ht="20.399999999999999">
      <c r="A259" s="46">
        <v>254</v>
      </c>
      <c r="B259" s="46" t="s">
        <v>1730</v>
      </c>
      <c r="C259" s="47" t="s">
        <v>1731</v>
      </c>
      <c r="D259" s="46" t="s">
        <v>1223</v>
      </c>
      <c r="E259" s="48">
        <v>82392.958683364413</v>
      </c>
      <c r="F259" s="48">
        <v>76834.797939572731</v>
      </c>
      <c r="G259" s="48">
        <v>72689.768972219841</v>
      </c>
      <c r="H259" s="48">
        <v>83441.378920646646</v>
      </c>
      <c r="I259" s="48">
        <v>83900.967162808316</v>
      </c>
      <c r="J259" s="48">
        <v>84684.356211947525</v>
      </c>
      <c r="K259" s="48">
        <v>78299.343766938488</v>
      </c>
      <c r="L259" s="48">
        <v>93757.307049394702</v>
      </c>
      <c r="M259" s="48">
        <v>198458.55911526398</v>
      </c>
      <c r="N259" s="48">
        <v>62188.034017500162</v>
      </c>
    </row>
    <row r="260" spans="1:14">
      <c r="A260" s="46">
        <v>255</v>
      </c>
      <c r="B260" s="46" t="s">
        <v>1732</v>
      </c>
      <c r="C260" s="47" t="s">
        <v>1733</v>
      </c>
      <c r="D260" s="46" t="s">
        <v>1223</v>
      </c>
      <c r="E260" s="48">
        <v>21827.352737619694</v>
      </c>
      <c r="F260" s="48">
        <v>19979.032049880065</v>
      </c>
      <c r="G260" s="48">
        <v>23381.551819974655</v>
      </c>
      <c r="H260" s="48">
        <v>29097.680581860353</v>
      </c>
      <c r="I260" s="48">
        <v>26351.249140419841</v>
      </c>
      <c r="J260" s="48">
        <v>24504.409457074176</v>
      </c>
      <c r="K260" s="48">
        <v>25822.461532250883</v>
      </c>
      <c r="L260" s="48">
        <v>27128.762771690497</v>
      </c>
      <c r="M260" s="48">
        <v>59537.567734579199</v>
      </c>
      <c r="N260" s="48">
        <v>19532.500291870718</v>
      </c>
    </row>
    <row r="261" spans="1:14">
      <c r="A261" s="46">
        <v>256</v>
      </c>
      <c r="B261" s="46" t="s">
        <v>1734</v>
      </c>
      <c r="C261" s="47" t="s">
        <v>1735</v>
      </c>
      <c r="D261" s="46" t="s">
        <v>1223</v>
      </c>
      <c r="E261" s="48">
        <v>36933.93944507077</v>
      </c>
      <c r="F261" s="48">
        <v>35345.208248745475</v>
      </c>
      <c r="G261" s="48">
        <v>44946.29387015399</v>
      </c>
      <c r="H261" s="48">
        <v>49208.58312167885</v>
      </c>
      <c r="I261" s="48">
        <v>52702.498280839682</v>
      </c>
      <c r="J261" s="48">
        <v>44864.690844201978</v>
      </c>
      <c r="K261" s="48">
        <v>47590.884735206397</v>
      </c>
      <c r="L261" s="48">
        <v>50868.062257438723</v>
      </c>
      <c r="M261" s="48">
        <v>107520.14699435521</v>
      </c>
      <c r="N261" s="48">
        <v>35761.710093204478</v>
      </c>
    </row>
    <row r="262" spans="1:14">
      <c r="A262" s="46">
        <v>257</v>
      </c>
      <c r="B262" s="46" t="s">
        <v>1736</v>
      </c>
      <c r="C262" s="47" t="s">
        <v>1737</v>
      </c>
      <c r="D262" s="46" t="s">
        <v>1223</v>
      </c>
      <c r="E262" s="48">
        <v>62430.009228684161</v>
      </c>
      <c r="F262" s="48">
        <v>23053.834067751428</v>
      </c>
      <c r="G262" s="48">
        <v>55242.075843854982</v>
      </c>
      <c r="H262" s="48">
        <v>53848.857589413376</v>
      </c>
      <c r="I262" s="48">
        <v>63278.25044421888</v>
      </c>
      <c r="J262" s="48">
        <v>73693.407852524528</v>
      </c>
      <c r="K262" s="48">
        <v>59989.191521407949</v>
      </c>
      <c r="L262" s="48">
        <v>74807.12595071744</v>
      </c>
      <c r="M262" s="48">
        <v>77033.256498688002</v>
      </c>
      <c r="N262" s="48">
        <v>58741.122201287682</v>
      </c>
    </row>
    <row r="263" spans="1:14">
      <c r="A263" s="46">
        <v>258</v>
      </c>
      <c r="B263" s="46" t="s">
        <v>1738</v>
      </c>
      <c r="C263" s="47" t="s">
        <v>1739</v>
      </c>
      <c r="D263" s="46" t="s">
        <v>1223</v>
      </c>
      <c r="E263" s="48">
        <v>34954.699543688694</v>
      </c>
      <c r="F263" s="48">
        <v>6148.2983873274889</v>
      </c>
      <c r="G263" s="48">
        <v>10426.908244042752</v>
      </c>
      <c r="H263" s="48">
        <v>10184.057638809601</v>
      </c>
      <c r="I263" s="48">
        <v>12690.902596055041</v>
      </c>
      <c r="J263" s="48">
        <v>41261.101218161661</v>
      </c>
      <c r="K263" s="48">
        <v>10575.752163379202</v>
      </c>
      <c r="L263" s="48">
        <v>18990.656199549441</v>
      </c>
      <c r="M263" s="48">
        <v>13056.484152319999</v>
      </c>
      <c r="N263" s="48">
        <v>32889.283579694078</v>
      </c>
    </row>
    <row r="264" spans="1:14">
      <c r="A264" s="46">
        <v>259</v>
      </c>
      <c r="B264" s="46" t="s">
        <v>1740</v>
      </c>
      <c r="C264" s="47" t="s">
        <v>1741</v>
      </c>
      <c r="D264" s="46" t="s">
        <v>1223</v>
      </c>
      <c r="E264" s="48">
        <v>43502.573667909513</v>
      </c>
      <c r="F264" s="48">
        <v>6148.2983873274889</v>
      </c>
      <c r="G264" s="48">
        <v>10853.463581299045</v>
      </c>
      <c r="H264" s="48">
        <v>10184.057638809601</v>
      </c>
      <c r="I264" s="48">
        <v>12690.902596055041</v>
      </c>
      <c r="J264" s="48">
        <v>51351.152171074558</v>
      </c>
      <c r="K264" s="48">
        <v>11527.569858083329</v>
      </c>
      <c r="L264" s="48">
        <v>18990.656199549441</v>
      </c>
      <c r="M264" s="48">
        <v>287637.87465511024</v>
      </c>
      <c r="N264" s="48">
        <v>40932.077817523204</v>
      </c>
    </row>
    <row r="265" spans="1:14" ht="20.399999999999999">
      <c r="A265" s="46">
        <v>260</v>
      </c>
      <c r="B265" s="46" t="s">
        <v>1742</v>
      </c>
      <c r="C265" s="47" t="s">
        <v>1743</v>
      </c>
      <c r="D265" s="46" t="s">
        <v>1744</v>
      </c>
      <c r="E265" s="48">
        <v>19690.638607580095</v>
      </c>
      <c r="F265" s="48">
        <v>4611.5502025994238</v>
      </c>
      <c r="G265" s="48">
        <v>18973.813334992945</v>
      </c>
      <c r="H265" s="48">
        <v>16549.0936630656</v>
      </c>
      <c r="I265" s="48">
        <v>22032.817007040001</v>
      </c>
      <c r="J265" s="48">
        <v>23243.153087960061</v>
      </c>
      <c r="K265" s="48">
        <v>20305.444153688062</v>
      </c>
      <c r="L265" s="48">
        <v>4035.7592514821122</v>
      </c>
      <c r="M265" s="48">
        <v>355877.41263823566</v>
      </c>
      <c r="N265" s="48">
        <v>18527.15101214208</v>
      </c>
    </row>
    <row r="266" spans="1:14">
      <c r="A266" s="46">
        <v>261</v>
      </c>
      <c r="B266" s="46" t="s">
        <v>1745</v>
      </c>
      <c r="C266" s="47" t="s">
        <v>1746</v>
      </c>
      <c r="D266" s="46" t="s">
        <v>1223</v>
      </c>
      <c r="E266" s="48">
        <v>19690.638607580095</v>
      </c>
      <c r="F266" s="48">
        <v>46103.75119025715</v>
      </c>
      <c r="G266" s="48">
        <v>193608.72807688473</v>
      </c>
      <c r="H266" s="48">
        <v>165490.93663065601</v>
      </c>
      <c r="I266" s="48">
        <v>220328.1700704</v>
      </c>
      <c r="J266" s="48">
        <v>232431.53087960061</v>
      </c>
      <c r="K266" s="48">
        <v>211691.30580364034</v>
      </c>
      <c r="L266" s="48">
        <v>225520.73381777765</v>
      </c>
      <c r="M266" s="48">
        <v>35587.741263823569</v>
      </c>
      <c r="N266" s="48">
        <v>166457.11645792768</v>
      </c>
    </row>
    <row r="267" spans="1:14">
      <c r="A267" s="46">
        <v>262</v>
      </c>
      <c r="B267" s="46" t="s">
        <v>1747</v>
      </c>
      <c r="C267" s="47" t="s">
        <v>1748</v>
      </c>
      <c r="D267" s="46" t="s">
        <v>1744</v>
      </c>
      <c r="E267" s="48">
        <v>19690.638607580095</v>
      </c>
      <c r="F267" s="48">
        <v>4611.5502025994238</v>
      </c>
      <c r="G267" s="48">
        <v>18973.813334992945</v>
      </c>
      <c r="H267" s="48">
        <v>16549.0936630656</v>
      </c>
      <c r="I267" s="48">
        <v>22032.817007040001</v>
      </c>
      <c r="J267" s="48">
        <v>23243.153087960061</v>
      </c>
      <c r="K267" s="48">
        <v>20305.444153688062</v>
      </c>
      <c r="L267" s="48">
        <v>22552.465076302338</v>
      </c>
      <c r="M267" s="48">
        <v>85996.356430280663</v>
      </c>
      <c r="N267" s="48">
        <v>16645.71164579277</v>
      </c>
    </row>
    <row r="268" spans="1:14">
      <c r="A268" s="46">
        <v>263</v>
      </c>
      <c r="B268" s="46" t="s">
        <v>1749</v>
      </c>
      <c r="C268" s="47" t="s">
        <v>1750</v>
      </c>
      <c r="D268" s="46" t="s">
        <v>1744</v>
      </c>
      <c r="E268" s="48">
        <v>45639.5421989647</v>
      </c>
      <c r="F268" s="48">
        <v>6918.6309523143673</v>
      </c>
      <c r="G268" s="48">
        <v>46443.108145277976</v>
      </c>
      <c r="H268" s="48">
        <v>45828.259374643203</v>
      </c>
      <c r="I268" s="48">
        <v>52702.498280839682</v>
      </c>
      <c r="J268" s="48">
        <v>53873.664909302795</v>
      </c>
      <c r="K268" s="48">
        <v>50930.883530937615</v>
      </c>
      <c r="L268" s="48">
        <v>54599.605428171781</v>
      </c>
      <c r="M268" s="48">
        <v>1810.2638838216649</v>
      </c>
      <c r="N268" s="48">
        <v>42942.776376980481</v>
      </c>
    </row>
    <row r="269" spans="1:14">
      <c r="A269" s="46">
        <v>264</v>
      </c>
      <c r="B269" s="46" t="s">
        <v>1751</v>
      </c>
      <c r="C269" s="47" t="s">
        <v>1752</v>
      </c>
      <c r="D269" s="46" t="s">
        <v>1223</v>
      </c>
      <c r="E269" s="48">
        <v>851.90250490515689</v>
      </c>
      <c r="F269" s="48">
        <v>617.57170040473602</v>
      </c>
      <c r="G269" s="48">
        <v>859.43001284231173</v>
      </c>
      <c r="H269" s="48">
        <v>3526.5563695416317</v>
      </c>
      <c r="I269" s="48">
        <v>987.07020191539209</v>
      </c>
      <c r="J269" s="48">
        <v>2432.4229975772155</v>
      </c>
      <c r="K269" s="48">
        <v>930.66619037736973</v>
      </c>
      <c r="L269" s="48">
        <v>2834.562709468672</v>
      </c>
      <c r="M269" s="48">
        <v>649415.40661839431</v>
      </c>
      <c r="N269" s="48">
        <v>1421.8511241876481</v>
      </c>
    </row>
    <row r="270" spans="1:14" ht="30.6">
      <c r="A270" s="46">
        <v>265</v>
      </c>
      <c r="B270" s="46" t="s">
        <v>1753</v>
      </c>
      <c r="C270" s="47" t="s">
        <v>1754</v>
      </c>
      <c r="D270" s="46" t="s">
        <v>1223</v>
      </c>
      <c r="E270" s="48">
        <v>372290.44623168872</v>
      </c>
      <c r="F270" s="48">
        <v>295042.59498363594</v>
      </c>
      <c r="G270" s="48">
        <v>479347.56361317402</v>
      </c>
      <c r="H270" s="48">
        <v>770222.89052000048</v>
      </c>
      <c r="I270" s="48">
        <v>528611.34563290374</v>
      </c>
      <c r="J270" s="48">
        <v>396214.67938313313</v>
      </c>
      <c r="K270" s="48">
        <v>541007.18474360043</v>
      </c>
      <c r="L270" s="48">
        <v>621963.90167357645</v>
      </c>
      <c r="M270" s="48">
        <v>444806.18483353738</v>
      </c>
      <c r="N270" s="48">
        <v>425334.55598805251</v>
      </c>
    </row>
    <row r="271" spans="1:14" ht="30.6">
      <c r="A271" s="46">
        <v>266</v>
      </c>
      <c r="B271" s="46" t="s">
        <v>1755</v>
      </c>
      <c r="C271" s="47" t="s">
        <v>1756</v>
      </c>
      <c r="D271" s="46" t="s">
        <v>1223</v>
      </c>
      <c r="E271" s="48">
        <v>124061.70807040983</v>
      </c>
      <c r="F271" s="48">
        <v>104494.95961626267</v>
      </c>
      <c r="G271" s="48">
        <v>280547.34111496375</v>
      </c>
      <c r="H271" s="48">
        <v>653345.16133367759</v>
      </c>
      <c r="I271" s="48">
        <v>315509.9395408128</v>
      </c>
      <c r="J271" s="48">
        <v>262341.32477573527</v>
      </c>
      <c r="K271" s="48">
        <v>310504.78856695752</v>
      </c>
      <c r="L271" s="48">
        <v>391694.52456960001</v>
      </c>
      <c r="M271" s="48">
        <v>118612.86535457626</v>
      </c>
      <c r="N271" s="48">
        <v>324153.33204964857</v>
      </c>
    </row>
    <row r="272" spans="1:14" ht="30.6">
      <c r="A272" s="46">
        <v>267</v>
      </c>
      <c r="B272" s="46" t="s">
        <v>1757</v>
      </c>
      <c r="C272" s="47" t="s">
        <v>1758</v>
      </c>
      <c r="D272" s="46" t="s">
        <v>1223</v>
      </c>
      <c r="E272" s="48">
        <v>172560.2088827077</v>
      </c>
      <c r="F272" s="48">
        <v>52248.132632338944</v>
      </c>
      <c r="G272" s="48">
        <v>64326.124692831625</v>
      </c>
      <c r="H272" s="48">
        <v>94202.533158988808</v>
      </c>
      <c r="I272" s="48">
        <v>78965.616153231371</v>
      </c>
      <c r="J272" s="48">
        <v>45044.870325504002</v>
      </c>
      <c r="K272" s="48">
        <v>64572.01745887228</v>
      </c>
      <c r="L272" s="48">
        <v>51358.986061565949</v>
      </c>
      <c r="M272" s="48">
        <v>59308.19706703844</v>
      </c>
      <c r="N272" s="48">
        <v>73677.740071541761</v>
      </c>
    </row>
    <row r="273" spans="1:14" ht="20.399999999999999">
      <c r="A273" s="46">
        <v>268</v>
      </c>
      <c r="B273" s="46" t="s">
        <v>1759</v>
      </c>
      <c r="C273" s="47" t="s">
        <v>1760</v>
      </c>
      <c r="D273" s="46" t="s">
        <v>1223</v>
      </c>
      <c r="E273" s="48">
        <v>74641.257977571047</v>
      </c>
      <c r="F273" s="48">
        <v>61468.621740707327</v>
      </c>
      <c r="G273" s="48">
        <v>71357.602837674494</v>
      </c>
      <c r="H273" s="48">
        <v>37440.773955192832</v>
      </c>
      <c r="I273" s="48">
        <v>56404.011538022394</v>
      </c>
      <c r="J273" s="48">
        <v>88107.766356685825</v>
      </c>
      <c r="K273" s="48">
        <v>43968.689619249024</v>
      </c>
      <c r="L273" s="48">
        <v>33244.41994863718</v>
      </c>
      <c r="M273" s="48">
        <v>2374.8686039219888</v>
      </c>
      <c r="N273" s="48">
        <v>70230.828255329281</v>
      </c>
    </row>
    <row r="274" spans="1:14" ht="20.399999999999999">
      <c r="A274" s="46">
        <v>269</v>
      </c>
      <c r="B274" s="46" t="s">
        <v>1761</v>
      </c>
      <c r="C274" s="47" t="s">
        <v>1762</v>
      </c>
      <c r="D274" s="46" t="s">
        <v>1223</v>
      </c>
      <c r="E274" s="48">
        <v>3968.8848043022767</v>
      </c>
      <c r="F274" s="48">
        <v>1539.3594815585279</v>
      </c>
      <c r="G274" s="48">
        <v>3646.9691418121947</v>
      </c>
      <c r="H274" s="48">
        <v>5269.5970038763526</v>
      </c>
      <c r="I274" s="48">
        <v>4441.8159086192636</v>
      </c>
      <c r="J274" s="48">
        <v>2612.6024788792315</v>
      </c>
      <c r="K274" s="48">
        <v>3696.0491185649753</v>
      </c>
      <c r="L274" s="48">
        <v>5384.4940644167682</v>
      </c>
      <c r="M274" s="48">
        <v>1782.0336478166487</v>
      </c>
      <c r="N274" s="48">
        <v>4595.8824216166404</v>
      </c>
    </row>
    <row r="275" spans="1:14">
      <c r="A275" s="46">
        <v>270</v>
      </c>
      <c r="B275" s="46" t="s">
        <v>1763</v>
      </c>
      <c r="C275" s="47" t="s">
        <v>1764</v>
      </c>
      <c r="D275" s="46" t="s">
        <v>1223</v>
      </c>
      <c r="E275" s="48">
        <v>4274.0439105369605</v>
      </c>
      <c r="F275" s="48">
        <v>617.57170040473602</v>
      </c>
      <c r="G275" s="48">
        <v>1942.8805694732994</v>
      </c>
      <c r="H275" s="48">
        <v>3526.5563695416317</v>
      </c>
      <c r="I275" s="48">
        <v>2203.2817007040003</v>
      </c>
      <c r="J275" s="48">
        <v>4018.0024330349565</v>
      </c>
      <c r="K275" s="48">
        <v>2132.071636137247</v>
      </c>
      <c r="L275" s="48">
        <v>3296.7622484608</v>
      </c>
      <c r="M275" s="48">
        <v>1782.0336478166487</v>
      </c>
      <c r="N275" s="48">
        <v>7037.4449581004792</v>
      </c>
    </row>
    <row r="276" spans="1:14">
      <c r="A276" s="46">
        <v>271</v>
      </c>
      <c r="B276" s="46" t="s">
        <v>1765</v>
      </c>
      <c r="C276" s="47" t="s">
        <v>1766</v>
      </c>
      <c r="D276" s="46" t="s">
        <v>1223</v>
      </c>
      <c r="E276" s="48">
        <v>1754.6648608494277</v>
      </c>
      <c r="F276" s="48">
        <v>1231.226455563776</v>
      </c>
      <c r="G276" s="48">
        <v>1436.2132567551998</v>
      </c>
      <c r="H276" s="48">
        <v>5269.5970038763526</v>
      </c>
      <c r="I276" s="48">
        <v>1727.3728533519359</v>
      </c>
      <c r="J276" s="48">
        <v>2684.6742714000379</v>
      </c>
      <c r="K276" s="48">
        <v>1421.3810907581646</v>
      </c>
      <c r="L276" s="48">
        <v>2654.383228166656</v>
      </c>
      <c r="M276" s="48">
        <v>59308.19706703844</v>
      </c>
      <c r="N276" s="48">
        <v>3765.7511592121341</v>
      </c>
    </row>
    <row r="277" spans="1:14" ht="20.399999999999999">
      <c r="A277" s="46">
        <v>272</v>
      </c>
      <c r="B277" s="46" t="s">
        <v>1767</v>
      </c>
      <c r="C277" s="47" t="s">
        <v>1768</v>
      </c>
      <c r="D277" s="46" t="s">
        <v>1223</v>
      </c>
      <c r="E277" s="48">
        <v>28848.434078685936</v>
      </c>
      <c r="F277" s="48">
        <v>6918.6309523143673</v>
      </c>
      <c r="G277" s="48">
        <v>2757.5294529699836</v>
      </c>
      <c r="H277" s="48">
        <v>3526.5563695416317</v>
      </c>
      <c r="I277" s="48">
        <v>1727.3728533519359</v>
      </c>
      <c r="J277" s="48">
        <v>2684.6742714000379</v>
      </c>
      <c r="K277" s="48">
        <v>1421.3810907581646</v>
      </c>
      <c r="L277" s="48">
        <v>2654.383228166656</v>
      </c>
      <c r="M277" s="48">
        <v>4449.7909502906814</v>
      </c>
      <c r="N277" s="48">
        <v>2714.4430552673284</v>
      </c>
    </row>
    <row r="278" spans="1:14" ht="20.399999999999999">
      <c r="A278" s="46">
        <v>273</v>
      </c>
      <c r="B278" s="46" t="s">
        <v>1769</v>
      </c>
      <c r="C278" s="47" t="s">
        <v>1770</v>
      </c>
      <c r="D278" s="46" t="s">
        <v>1223</v>
      </c>
      <c r="E278" s="48">
        <v>14469.627620627889</v>
      </c>
      <c r="F278" s="48">
        <v>21515.78023460813</v>
      </c>
      <c r="G278" s="48">
        <v>4943.3024084257222</v>
      </c>
      <c r="H278" s="48">
        <v>7262.016485520383</v>
      </c>
      <c r="I278" s="48">
        <v>6289.0472864894982</v>
      </c>
      <c r="J278" s="48">
        <v>10072.033004782694</v>
      </c>
      <c r="K278" s="48">
        <v>4741.4622199150081</v>
      </c>
      <c r="L278" s="48">
        <v>8309.1465145364473</v>
      </c>
      <c r="M278" s="48">
        <v>4700.3342948352001</v>
      </c>
      <c r="N278" s="48">
        <v>31596.6916486144</v>
      </c>
    </row>
    <row r="279" spans="1:14">
      <c r="A279" s="46">
        <v>274</v>
      </c>
      <c r="B279" s="46" t="s">
        <v>1771</v>
      </c>
      <c r="C279" s="47" t="s">
        <v>1772</v>
      </c>
      <c r="D279" s="46" t="s">
        <v>1773</v>
      </c>
      <c r="E279" s="48">
        <v>12591.445978683469</v>
      </c>
      <c r="F279" s="48">
        <v>1231.226455563776</v>
      </c>
      <c r="G279" s="48">
        <v>1537.3765280278944</v>
      </c>
      <c r="H279" s="48">
        <v>2139.957752565248</v>
      </c>
      <c r="I279" s="48">
        <v>1727.3728533519359</v>
      </c>
      <c r="J279" s="48">
        <v>1657.651227978547</v>
      </c>
      <c r="K279" s="48">
        <v>1703.136754644192</v>
      </c>
      <c r="L279" s="48">
        <v>2611.2968304639999</v>
      </c>
      <c r="M279" s="48">
        <v>4439.2046117888003</v>
      </c>
      <c r="N279" s="48">
        <v>1579.8345824307198</v>
      </c>
    </row>
    <row r="280" spans="1:14">
      <c r="A280" s="46">
        <v>275</v>
      </c>
      <c r="B280" s="46" t="s">
        <v>1774</v>
      </c>
      <c r="C280" s="47" t="s">
        <v>1775</v>
      </c>
      <c r="D280" s="46" t="s">
        <v>1773</v>
      </c>
      <c r="E280" s="48">
        <v>22896.015083858212</v>
      </c>
      <c r="F280" s="48">
        <v>3074.8020178713605</v>
      </c>
      <c r="G280" s="48">
        <v>1885.356311595008</v>
      </c>
      <c r="H280" s="48">
        <v>6619.6374652262402</v>
      </c>
      <c r="I280" s="48">
        <v>1727.3728533519359</v>
      </c>
      <c r="J280" s="48">
        <v>540.53844390604786</v>
      </c>
      <c r="K280" s="48">
        <v>1703.136754644192</v>
      </c>
      <c r="L280" s="48">
        <v>3401.2141216793598</v>
      </c>
      <c r="M280" s="48">
        <v>4700.3342948352001</v>
      </c>
      <c r="N280" s="48">
        <v>3734.15446756352</v>
      </c>
    </row>
    <row r="281" spans="1:14">
      <c r="A281" s="46">
        <v>276</v>
      </c>
      <c r="B281" s="46" t="s">
        <v>1776</v>
      </c>
      <c r="C281" s="47" t="s">
        <v>1777</v>
      </c>
      <c r="D281" s="46" t="s">
        <v>1773</v>
      </c>
      <c r="E281" s="48">
        <v>11261.824158660924</v>
      </c>
      <c r="F281" s="48">
        <v>1231.226455563776</v>
      </c>
      <c r="G281" s="48">
        <v>1899.7510853729407</v>
      </c>
      <c r="H281" s="48">
        <v>2139.957752565248</v>
      </c>
      <c r="I281" s="48">
        <v>2203.2817007040003</v>
      </c>
      <c r="J281" s="48">
        <v>1657.651227978547</v>
      </c>
      <c r="K281" s="48">
        <v>2035.8322914504961</v>
      </c>
      <c r="L281" s="48">
        <v>2611.2968304639999</v>
      </c>
      <c r="M281" s="48">
        <v>41780.749287423998</v>
      </c>
      <c r="N281" s="48">
        <v>1579.8345824307198</v>
      </c>
    </row>
    <row r="282" spans="1:14">
      <c r="A282" s="46">
        <v>277</v>
      </c>
      <c r="B282" s="46" t="s">
        <v>1778</v>
      </c>
      <c r="C282" s="47" t="s">
        <v>1779</v>
      </c>
      <c r="D282" s="46" t="s">
        <v>1223</v>
      </c>
      <c r="E282" s="48">
        <v>16791.016535913157</v>
      </c>
      <c r="F282" s="48">
        <v>9992.1273217704984</v>
      </c>
      <c r="G282" s="48">
        <v>22615.332047495755</v>
      </c>
      <c r="H282" s="48">
        <v>21395.660580406788</v>
      </c>
      <c r="I282" s="48">
        <v>27320.6930887296</v>
      </c>
      <c r="J282" s="48">
        <v>19819.742943221758</v>
      </c>
      <c r="K282" s="48">
        <v>23143.270984194816</v>
      </c>
      <c r="L282" s="48">
        <v>26112.968304639999</v>
      </c>
      <c r="M282" s="48">
        <v>48570.121046630404</v>
      </c>
      <c r="N282" s="48">
        <v>15798.3458243072</v>
      </c>
    </row>
    <row r="283" spans="1:14">
      <c r="A283" s="46">
        <v>278</v>
      </c>
      <c r="B283" s="46" t="s">
        <v>1780</v>
      </c>
      <c r="C283" s="47" t="s">
        <v>1781</v>
      </c>
      <c r="D283" s="46" t="s">
        <v>1223</v>
      </c>
      <c r="E283" s="48">
        <v>22896.015083858212</v>
      </c>
      <c r="F283" s="48">
        <v>13833.344959383041</v>
      </c>
      <c r="G283" s="48">
        <v>22615.332047495755</v>
      </c>
      <c r="H283" s="48">
        <v>23534.3126845568</v>
      </c>
      <c r="I283" s="48">
        <v>27320.6930887296</v>
      </c>
      <c r="J283" s="48">
        <v>19819.742943221758</v>
      </c>
      <c r="K283" s="48">
        <v>23143.270984194816</v>
      </c>
      <c r="L283" s="48">
        <v>26112.968304639999</v>
      </c>
      <c r="M283" s="48">
        <v>114333.02042503576</v>
      </c>
      <c r="N283" s="48">
        <v>18670.772337817602</v>
      </c>
    </row>
    <row r="284" spans="1:14">
      <c r="A284" s="46">
        <v>279</v>
      </c>
      <c r="B284" s="46" t="s">
        <v>1782</v>
      </c>
      <c r="C284" s="47" t="s">
        <v>1783</v>
      </c>
      <c r="D284" s="46" t="s">
        <v>1223</v>
      </c>
      <c r="E284" s="48">
        <v>39053.099905033851</v>
      </c>
      <c r="F284" s="48">
        <v>27661.467325105154</v>
      </c>
      <c r="G284" s="48">
        <v>51909.41479221738</v>
      </c>
      <c r="H284" s="48">
        <v>76380.432291071993</v>
      </c>
      <c r="I284" s="48">
        <v>57972.748108923646</v>
      </c>
      <c r="J284" s="48">
        <v>49152.962499189955</v>
      </c>
      <c r="K284" s="48">
        <v>57858.177460487037</v>
      </c>
      <c r="L284" s="48">
        <v>63382.702317437441</v>
      </c>
      <c r="M284" s="48">
        <v>167530.35945524837</v>
      </c>
      <c r="N284" s="48">
        <v>47395.037472921598</v>
      </c>
    </row>
    <row r="285" spans="1:14">
      <c r="A285" s="46">
        <v>280</v>
      </c>
      <c r="B285" s="46" t="s">
        <v>1784</v>
      </c>
      <c r="C285" s="47" t="s">
        <v>1785</v>
      </c>
      <c r="D285" s="46" t="s">
        <v>1223</v>
      </c>
      <c r="E285" s="48">
        <v>42141.019432408611</v>
      </c>
      <c r="F285" s="48">
        <v>55322.934650210307</v>
      </c>
      <c r="G285" s="48">
        <v>92831.080063629081</v>
      </c>
      <c r="H285" s="48">
        <v>152760.86458214399</v>
      </c>
      <c r="I285" s="48">
        <v>114570.64843660801</v>
      </c>
      <c r="J285" s="48">
        <v>71495.218180639931</v>
      </c>
      <c r="K285" s="48">
        <v>92573.083936779265</v>
      </c>
      <c r="L285" s="48">
        <v>99704.535580776443</v>
      </c>
      <c r="M285" s="48">
        <v>458741.33508151345</v>
      </c>
      <c r="N285" s="48">
        <v>63193.3832972288</v>
      </c>
    </row>
    <row r="286" spans="1:14">
      <c r="A286" s="46">
        <v>281</v>
      </c>
      <c r="B286" s="46" t="s">
        <v>1786</v>
      </c>
      <c r="C286" s="47" t="s">
        <v>1787</v>
      </c>
      <c r="D286" s="46" t="s">
        <v>1223</v>
      </c>
      <c r="E286" s="48">
        <v>233139.74074004652</v>
      </c>
      <c r="F286" s="48">
        <v>36881.956433473541</v>
      </c>
      <c r="G286" s="48">
        <v>771515.18051988399</v>
      </c>
      <c r="H286" s="48">
        <v>1615102.7574229669</v>
      </c>
      <c r="I286" s="48">
        <v>861923.80131540494</v>
      </c>
      <c r="J286" s="48">
        <v>243602.65872032562</v>
      </c>
      <c r="K286" s="48">
        <v>859638.99819177482</v>
      </c>
      <c r="L286" s="48">
        <v>740967.22647989716</v>
      </c>
      <c r="M286" s="48">
        <v>808563.36209667323</v>
      </c>
      <c r="N286" s="48">
        <v>199816.04177258071</v>
      </c>
    </row>
    <row r="287" spans="1:14" ht="20.399999999999999">
      <c r="A287" s="46">
        <v>282</v>
      </c>
      <c r="B287" s="46" t="s">
        <v>1788</v>
      </c>
      <c r="C287" s="47" t="s">
        <v>1789</v>
      </c>
      <c r="D287" s="46" t="s">
        <v>1223</v>
      </c>
      <c r="E287" s="48">
        <v>408889.58885220712</v>
      </c>
      <c r="F287" s="48">
        <v>59931.873555979262</v>
      </c>
      <c r="G287" s="48">
        <v>1601903.8841506632</v>
      </c>
      <c r="H287" s="48">
        <v>2236293.7152347257</v>
      </c>
      <c r="I287" s="48">
        <v>1789064.7409716481</v>
      </c>
      <c r="J287" s="48">
        <v>357656.27038450172</v>
      </c>
      <c r="K287" s="48">
        <v>1785431.5294471872</v>
      </c>
      <c r="L287" s="48">
        <v>1157828.1242530942</v>
      </c>
      <c r="M287" s="48">
        <v>14115.11800250811</v>
      </c>
      <c r="N287" s="48">
        <v>338410.62104945752</v>
      </c>
    </row>
    <row r="288" spans="1:14" ht="20.399999999999999">
      <c r="A288" s="46">
        <v>283</v>
      </c>
      <c r="B288" s="46" t="s">
        <v>1790</v>
      </c>
      <c r="C288" s="47" t="s">
        <v>1791</v>
      </c>
      <c r="D288" s="46" t="s">
        <v>1223</v>
      </c>
      <c r="E288" s="48">
        <v>71587.056760804131</v>
      </c>
      <c r="F288" s="48">
        <v>8454.0734886272003</v>
      </c>
      <c r="G288" s="48">
        <v>10349.891308149256</v>
      </c>
      <c r="H288" s="48">
        <v>16866.366227966973</v>
      </c>
      <c r="I288" s="48">
        <v>11985.852451829758</v>
      </c>
      <c r="J288" s="48">
        <v>8918.8843244497912</v>
      </c>
      <c r="K288" s="48">
        <v>11108.946334949567</v>
      </c>
      <c r="L288" s="48">
        <v>15024.096314074623</v>
      </c>
      <c r="M288" s="48">
        <v>123507.28252194595</v>
      </c>
      <c r="N288" s="48">
        <v>13931.268590525442</v>
      </c>
    </row>
    <row r="289" spans="1:14" ht="20.399999999999999">
      <c r="A289" s="46">
        <v>284</v>
      </c>
      <c r="B289" s="46" t="s">
        <v>1792</v>
      </c>
      <c r="C289" s="47" t="s">
        <v>1793</v>
      </c>
      <c r="D289" s="46" t="s">
        <v>1223</v>
      </c>
      <c r="E289" s="48">
        <v>890047.39318449225</v>
      </c>
      <c r="F289" s="48">
        <v>107568.45598571877</v>
      </c>
      <c r="G289" s="48">
        <v>52503.827553856936</v>
      </c>
      <c r="H289" s="48">
        <v>458282.59374643205</v>
      </c>
      <c r="I289" s="48">
        <v>63278.25044421888</v>
      </c>
      <c r="J289" s="48">
        <v>418016.39662067709</v>
      </c>
      <c r="K289" s="48">
        <v>53879.050709015617</v>
      </c>
      <c r="L289" s="48">
        <v>1157828.1242530942</v>
      </c>
      <c r="M289" s="48">
        <v>19408.287253448649</v>
      </c>
      <c r="N289" s="48">
        <v>83300.368891801598</v>
      </c>
    </row>
    <row r="290" spans="1:14">
      <c r="A290" s="46">
        <v>285</v>
      </c>
      <c r="B290" s="46" t="s">
        <v>1794</v>
      </c>
      <c r="C290" s="47" t="s">
        <v>1795</v>
      </c>
      <c r="D290" s="46" t="s">
        <v>1223</v>
      </c>
      <c r="E290" s="48">
        <v>11468.896409320174</v>
      </c>
      <c r="F290" s="48">
        <v>43028.949172385801</v>
      </c>
      <c r="G290" s="48">
        <v>16208.115419125168</v>
      </c>
      <c r="H290" s="48">
        <v>26102.523117318146</v>
      </c>
      <c r="I290" s="48">
        <v>17449.991069575681</v>
      </c>
      <c r="J290" s="48">
        <v>154774.17443843171</v>
      </c>
      <c r="K290" s="48">
        <v>18716.878047480484</v>
      </c>
      <c r="L290" s="48">
        <v>22552.465076302338</v>
      </c>
      <c r="M290" s="48">
        <v>52931.692509405402</v>
      </c>
      <c r="N290" s="48">
        <v>17521.801732413438</v>
      </c>
    </row>
    <row r="291" spans="1:14" ht="20.399999999999999">
      <c r="A291" s="46">
        <v>286</v>
      </c>
      <c r="B291" s="46" t="s">
        <v>1796</v>
      </c>
      <c r="C291" s="47" t="s">
        <v>1797</v>
      </c>
      <c r="D291" s="46" t="s">
        <v>1223</v>
      </c>
      <c r="E291" s="48">
        <v>53422.824246834905</v>
      </c>
      <c r="F291" s="48">
        <v>9223.1004051988475</v>
      </c>
      <c r="G291" s="48">
        <v>9753.1936617830415</v>
      </c>
      <c r="H291" s="48">
        <v>9306.6619037736946</v>
      </c>
      <c r="I291" s="48">
        <v>10399.489627322879</v>
      </c>
      <c r="J291" s="48">
        <v>30360.242599389694</v>
      </c>
      <c r="K291" s="48">
        <v>11108.946334949567</v>
      </c>
      <c r="L291" s="48">
        <v>15024.096314074623</v>
      </c>
      <c r="M291" s="48">
        <v>141151.18002508109</v>
      </c>
      <c r="N291" s="48">
        <v>13931.268590525442</v>
      </c>
    </row>
    <row r="292" spans="1:14" ht="30.6">
      <c r="A292" s="46">
        <v>287</v>
      </c>
      <c r="B292" s="46" t="s">
        <v>1798</v>
      </c>
      <c r="C292" s="47" t="s">
        <v>1799</v>
      </c>
      <c r="D292" s="46" t="s">
        <v>1223</v>
      </c>
      <c r="E292" s="48">
        <v>74793.043799519699</v>
      </c>
      <c r="F292" s="48">
        <v>52248.132632338944</v>
      </c>
      <c r="G292" s="48">
        <v>104190.7435355136</v>
      </c>
      <c r="H292" s="48">
        <v>97347.840191282681</v>
      </c>
      <c r="I292" s="48">
        <v>74030.265143654397</v>
      </c>
      <c r="J292" s="48">
        <v>98197.8173095987</v>
      </c>
      <c r="K292" s="48">
        <v>69432.016234285154</v>
      </c>
      <c r="L292" s="48">
        <v>90208.554656794106</v>
      </c>
      <c r="M292" s="48">
        <v>18958.014989168641</v>
      </c>
      <c r="N292" s="48">
        <v>81864.155635046409</v>
      </c>
    </row>
    <row r="293" spans="1:14" ht="20.399999999999999">
      <c r="A293" s="46">
        <v>288</v>
      </c>
      <c r="B293" s="46" t="s">
        <v>1800</v>
      </c>
      <c r="C293" s="47" t="s">
        <v>1801</v>
      </c>
      <c r="D293" s="46" t="s">
        <v>1223</v>
      </c>
      <c r="E293" s="48">
        <v>15110.825028371002</v>
      </c>
      <c r="F293" s="48">
        <v>7686.3522204707842</v>
      </c>
      <c r="G293" s="48">
        <v>64353.613814565928</v>
      </c>
      <c r="H293" s="48">
        <v>19661.759484978687</v>
      </c>
      <c r="I293" s="48">
        <v>70328.751886471684</v>
      </c>
      <c r="J293" s="48">
        <v>153873.27703192167</v>
      </c>
      <c r="K293" s="48">
        <v>73270.221088179547</v>
      </c>
      <c r="L293" s="48">
        <v>16056.864210523136</v>
      </c>
      <c r="M293" s="48">
        <v>435211.43337133259</v>
      </c>
      <c r="N293" s="48">
        <v>17234.559081062398</v>
      </c>
    </row>
    <row r="294" spans="1:14">
      <c r="A294" s="46">
        <v>289</v>
      </c>
      <c r="B294" s="46" t="s">
        <v>1802</v>
      </c>
      <c r="C294" s="47" t="s">
        <v>1803</v>
      </c>
      <c r="D294" s="46" t="s">
        <v>1223</v>
      </c>
      <c r="E294" s="48">
        <v>185494.95885590519</v>
      </c>
      <c r="F294" s="48">
        <v>8608.1400016245771</v>
      </c>
      <c r="G294" s="48">
        <v>685000.476596136</v>
      </c>
      <c r="H294" s="48">
        <v>1615102.7574229669</v>
      </c>
      <c r="I294" s="48">
        <v>766742.03184499196</v>
      </c>
      <c r="J294" s="48">
        <v>141440.89282208253</v>
      </c>
      <c r="K294" s="48">
        <v>761771.42832820374</v>
      </c>
      <c r="L294" s="48">
        <v>740967.22647989716</v>
      </c>
      <c r="M294" s="48">
        <v>42345.354007524322</v>
      </c>
      <c r="N294" s="48">
        <v>137.70843569745884</v>
      </c>
    </row>
    <row r="295" spans="1:14" ht="20.399999999999999">
      <c r="A295" s="46">
        <v>290</v>
      </c>
      <c r="B295" s="46" t="s">
        <v>1804</v>
      </c>
      <c r="C295" s="47" t="s">
        <v>1805</v>
      </c>
      <c r="D295" s="46" t="s">
        <v>1223</v>
      </c>
      <c r="E295" s="48">
        <v>167752.13653626005</v>
      </c>
      <c r="F295" s="48">
        <v>25358.303520635902</v>
      </c>
      <c r="G295" s="48">
        <v>26726.62305979904</v>
      </c>
      <c r="H295" s="48">
        <v>41005.194128776195</v>
      </c>
      <c r="I295" s="48">
        <v>31727.256490137599</v>
      </c>
      <c r="J295" s="48">
        <v>25567.468396756063</v>
      </c>
      <c r="K295" s="48">
        <v>27898.834206994332</v>
      </c>
      <c r="L295" s="48">
        <v>33958.60963176909</v>
      </c>
      <c r="M295" s="48">
        <v>84690.708015048644</v>
      </c>
      <c r="N295" s="48">
        <v>20379.866113356289</v>
      </c>
    </row>
    <row r="296" spans="1:14">
      <c r="A296" s="46">
        <v>291</v>
      </c>
      <c r="B296" s="46" t="s">
        <v>1806</v>
      </c>
      <c r="C296" s="47" t="s">
        <v>1807</v>
      </c>
      <c r="D296" s="46" t="s">
        <v>1744</v>
      </c>
      <c r="E296" s="48">
        <v>84411.004915666417</v>
      </c>
      <c r="F296" s="48">
        <v>36881.956433473541</v>
      </c>
      <c r="G296" s="48">
        <v>71069.054537908218</v>
      </c>
      <c r="H296" s="48">
        <v>103069.19154682933</v>
      </c>
      <c r="I296" s="48">
        <v>42126.746117460483</v>
      </c>
      <c r="J296" s="48">
        <v>47828.643311620144</v>
      </c>
      <c r="K296" s="48">
        <v>39714.15265518961</v>
      </c>
      <c r="L296" s="48">
        <v>42729.955685297668</v>
      </c>
      <c r="M296" s="48">
        <v>84690.708015048644</v>
      </c>
      <c r="N296" s="48">
        <v>38124.280900566788</v>
      </c>
    </row>
    <row r="297" spans="1:14">
      <c r="A297" s="46">
        <v>292</v>
      </c>
      <c r="B297" s="46" t="s">
        <v>1808</v>
      </c>
      <c r="C297" s="47" t="s">
        <v>1809</v>
      </c>
      <c r="D297" s="46" t="s">
        <v>1744</v>
      </c>
      <c r="E297" s="48">
        <v>42586.043129000856</v>
      </c>
      <c r="F297" s="48">
        <v>25358.303520635902</v>
      </c>
      <c r="G297" s="48">
        <v>16351.940752365568</v>
      </c>
      <c r="H297" s="48">
        <v>41005.194128776195</v>
      </c>
      <c r="I297" s="48">
        <v>17449.991069575681</v>
      </c>
      <c r="J297" s="48">
        <v>25135.037641631232</v>
      </c>
      <c r="K297" s="48">
        <v>13783.730319604225</v>
      </c>
      <c r="L297" s="48">
        <v>15952.412337304573</v>
      </c>
      <c r="M297" s="48">
        <v>84690.708015048644</v>
      </c>
      <c r="N297" s="48">
        <v>20035.17493173504</v>
      </c>
    </row>
    <row r="298" spans="1:14">
      <c r="A298" s="46">
        <v>293</v>
      </c>
      <c r="B298" s="46" t="s">
        <v>1810</v>
      </c>
      <c r="C298" s="47" t="s">
        <v>1811</v>
      </c>
      <c r="D298" s="46" t="s">
        <v>1744</v>
      </c>
      <c r="E298" s="48">
        <v>56323.652179315788</v>
      </c>
      <c r="F298" s="48">
        <v>30736.269342976513</v>
      </c>
      <c r="G298" s="48">
        <v>37844.219315499518</v>
      </c>
      <c r="H298" s="48">
        <v>85277.120592462859</v>
      </c>
      <c r="I298" s="48">
        <v>25558.067728166403</v>
      </c>
      <c r="J298" s="48">
        <v>33243.114300221947</v>
      </c>
      <c r="K298" s="48">
        <v>24707.600991694657</v>
      </c>
      <c r="L298" s="48">
        <v>33352.78876710144</v>
      </c>
      <c r="M298" s="48">
        <v>84690.708015048644</v>
      </c>
      <c r="N298" s="48">
        <v>26498.134587133442</v>
      </c>
    </row>
    <row r="299" spans="1:14" ht="30.6">
      <c r="A299" s="46">
        <v>294</v>
      </c>
      <c r="B299" s="46" t="s">
        <v>1812</v>
      </c>
      <c r="C299" s="47" t="s">
        <v>1813</v>
      </c>
      <c r="D299" s="46" t="s">
        <v>1223</v>
      </c>
      <c r="E299" s="48">
        <v>12820.315308359483</v>
      </c>
      <c r="F299" s="48">
        <v>30736.269342976513</v>
      </c>
      <c r="G299" s="48">
        <v>25874.034644652544</v>
      </c>
      <c r="H299" s="48">
        <v>20368.115277619203</v>
      </c>
      <c r="I299" s="48">
        <v>26439.380408448</v>
      </c>
      <c r="J299" s="48">
        <v>22792.704384705026</v>
      </c>
      <c r="K299" s="48">
        <v>27587.290174514786</v>
      </c>
      <c r="L299" s="48">
        <v>16935.565593974272</v>
      </c>
      <c r="M299" s="48">
        <v>84690.708015048644</v>
      </c>
      <c r="N299" s="48">
        <v>7181.0662837760001</v>
      </c>
    </row>
    <row r="300" spans="1:14">
      <c r="A300" s="46">
        <v>295</v>
      </c>
      <c r="B300" s="46" t="s">
        <v>1814</v>
      </c>
      <c r="C300" s="47" t="s">
        <v>1815</v>
      </c>
      <c r="D300" s="46" t="s">
        <v>1223</v>
      </c>
      <c r="E300" s="48">
        <v>5342.1007823583514</v>
      </c>
      <c r="F300" s="48">
        <v>6148.2983873274889</v>
      </c>
      <c r="G300" s="48">
        <v>10112.916120784646</v>
      </c>
      <c r="H300" s="48">
        <v>16866.366227966973</v>
      </c>
      <c r="I300" s="48">
        <v>11457.064843660801</v>
      </c>
      <c r="J300" s="48">
        <v>19081.007069883493</v>
      </c>
      <c r="K300" s="48">
        <v>11108.946334949567</v>
      </c>
      <c r="L300" s="48">
        <v>18064.951473149955</v>
      </c>
      <c r="M300" s="48">
        <v>84690.708015048644</v>
      </c>
      <c r="N300" s="48">
        <v>5744.8530270207993</v>
      </c>
    </row>
    <row r="301" spans="1:14">
      <c r="A301" s="46">
        <v>296</v>
      </c>
      <c r="B301" s="46" t="s">
        <v>1816</v>
      </c>
      <c r="C301" s="47" t="s">
        <v>1817</v>
      </c>
      <c r="D301" s="46" t="s">
        <v>1744</v>
      </c>
      <c r="E301" s="48">
        <v>42586.043129000856</v>
      </c>
      <c r="F301" s="48">
        <v>25358.303520635902</v>
      </c>
      <c r="G301" s="48">
        <v>16351.940752365568</v>
      </c>
      <c r="H301" s="48">
        <v>41005.194128776195</v>
      </c>
      <c r="I301" s="48">
        <v>14982.315564787201</v>
      </c>
      <c r="J301" s="48">
        <v>25135.037641631232</v>
      </c>
      <c r="K301" s="48">
        <v>15367.889862410399</v>
      </c>
      <c r="L301" s="48">
        <v>17092.243403802113</v>
      </c>
      <c r="M301" s="48">
        <v>84690.708015048644</v>
      </c>
      <c r="N301" s="48">
        <v>20035.17493173504</v>
      </c>
    </row>
    <row r="302" spans="1:14">
      <c r="A302" s="46">
        <v>297</v>
      </c>
      <c r="B302" s="46" t="s">
        <v>1818</v>
      </c>
      <c r="C302" s="47" t="s">
        <v>1819</v>
      </c>
      <c r="D302" s="46" t="s">
        <v>1744</v>
      </c>
      <c r="E302" s="48">
        <v>36481.044581055801</v>
      </c>
      <c r="F302" s="48">
        <v>38418.704618201598</v>
      </c>
      <c r="G302" s="48">
        <v>26159.971647588354</v>
      </c>
      <c r="H302" s="48">
        <v>63222.107562363912</v>
      </c>
      <c r="I302" s="48">
        <v>22032.817007040001</v>
      </c>
      <c r="J302" s="48">
        <v>21531.448015590911</v>
      </c>
      <c r="K302" s="48">
        <v>22125.354838469568</v>
      </c>
      <c r="L302" s="48">
        <v>28747.766806578176</v>
      </c>
      <c r="M302" s="48">
        <v>84690.708015048644</v>
      </c>
      <c r="N302" s="48">
        <v>17162.748418224641</v>
      </c>
    </row>
    <row r="303" spans="1:14">
      <c r="A303" s="46">
        <v>298</v>
      </c>
      <c r="B303" s="46" t="s">
        <v>1820</v>
      </c>
      <c r="C303" s="47" t="s">
        <v>1821</v>
      </c>
      <c r="D303" s="46" t="s">
        <v>1223</v>
      </c>
      <c r="E303" s="48">
        <v>71434.477207686796</v>
      </c>
      <c r="F303" s="48">
        <v>33809.765712432636</v>
      </c>
      <c r="G303" s="48">
        <v>64551.257649070081</v>
      </c>
      <c r="H303" s="48">
        <v>101840.576388096</v>
      </c>
      <c r="I303" s="48">
        <v>58166.636898585602</v>
      </c>
      <c r="J303" s="48">
        <v>37837.691073423361</v>
      </c>
      <c r="K303" s="48">
        <v>56084.623822688351</v>
      </c>
      <c r="L303" s="48">
        <v>28230.730034146301</v>
      </c>
      <c r="M303" s="48">
        <v>77629.62023429398</v>
      </c>
      <c r="N303" s="48">
        <v>67358.401741818874</v>
      </c>
    </row>
    <row r="304" spans="1:14" ht="20.399999999999999">
      <c r="A304" s="46">
        <v>299</v>
      </c>
      <c r="B304" s="46" t="s">
        <v>1822</v>
      </c>
      <c r="C304" s="47" t="s">
        <v>1823</v>
      </c>
      <c r="D304" s="46" t="s">
        <v>1223</v>
      </c>
      <c r="E304" s="48">
        <v>168667.87334399996</v>
      </c>
      <c r="F304" s="48">
        <v>90665.531602125309</v>
      </c>
      <c r="G304" s="48">
        <v>152978.34480660866</v>
      </c>
      <c r="H304" s="48">
        <v>160398.90781125118</v>
      </c>
      <c r="I304" s="48">
        <v>170093.34729434879</v>
      </c>
      <c r="J304" s="48">
        <v>126107.618963281</v>
      </c>
      <c r="K304" s="48">
        <v>171263.28987742265</v>
      </c>
      <c r="L304" s="48">
        <v>137751.13040063693</v>
      </c>
      <c r="M304" s="48">
        <v>254072.12404514593</v>
      </c>
      <c r="N304" s="48">
        <v>116189.65247149568</v>
      </c>
    </row>
    <row r="305" spans="1:14" ht="20.399999999999999">
      <c r="A305" s="46">
        <v>300</v>
      </c>
      <c r="B305" s="46" t="s">
        <v>1824</v>
      </c>
      <c r="C305" s="47" t="s">
        <v>1825</v>
      </c>
      <c r="D305" s="46" t="s">
        <v>1223</v>
      </c>
      <c r="E305" s="48">
        <v>30376.046033110742</v>
      </c>
      <c r="F305" s="48">
        <v>59931.873555979262</v>
      </c>
      <c r="G305" s="48">
        <v>88530.454363336205</v>
      </c>
      <c r="H305" s="48">
        <v>58303.729982184959</v>
      </c>
      <c r="I305" s="48">
        <v>96944.394830976002</v>
      </c>
      <c r="J305" s="48">
        <v>61861.021315421145</v>
      </c>
      <c r="K305" s="48">
        <v>100602.90002936097</v>
      </c>
      <c r="L305" s="48">
        <v>42729.955685297668</v>
      </c>
      <c r="M305" s="48">
        <v>51573.112401664002</v>
      </c>
      <c r="N305" s="48">
        <v>71667.04151208447</v>
      </c>
    </row>
    <row r="306" spans="1:14" ht="20.399999999999999">
      <c r="A306" s="46">
        <v>301</v>
      </c>
      <c r="B306" s="46" t="s">
        <v>1826</v>
      </c>
      <c r="C306" s="47" t="s">
        <v>1827</v>
      </c>
      <c r="D306" s="46" t="s">
        <v>1223</v>
      </c>
      <c r="E306" s="48">
        <v>51455.63786557204</v>
      </c>
      <c r="F306" s="48">
        <v>69152.362664347645</v>
      </c>
      <c r="G306" s="48">
        <v>94318.652306445874</v>
      </c>
      <c r="H306" s="48">
        <v>67469.381857113593</v>
      </c>
      <c r="I306" s="48">
        <v>103994.89627322881</v>
      </c>
      <c r="J306" s="48">
        <v>107927.50929990759</v>
      </c>
      <c r="K306" s="48">
        <v>106468.2121791711</v>
      </c>
      <c r="L306" s="48">
        <v>58037.377705477636</v>
      </c>
      <c r="M306" s="48">
        <v>59608.072749001731</v>
      </c>
      <c r="N306" s="48">
        <v>86029.174079636476</v>
      </c>
    </row>
    <row r="307" spans="1:14" ht="20.399999999999999">
      <c r="A307" s="46">
        <v>302</v>
      </c>
      <c r="B307" s="46" t="s">
        <v>1828</v>
      </c>
      <c r="C307" s="47" t="s">
        <v>1829</v>
      </c>
      <c r="D307" s="46" t="s">
        <v>1223</v>
      </c>
      <c r="E307" s="48">
        <v>71588.445790349331</v>
      </c>
      <c r="F307" s="48">
        <v>78371.546124300789</v>
      </c>
      <c r="G307" s="48">
        <v>160154.1509593318</v>
      </c>
      <c r="H307" s="48">
        <v>72561.410676518397</v>
      </c>
      <c r="I307" s="48">
        <v>178025.16141688317</v>
      </c>
      <c r="J307" s="48">
        <v>120421.15453338936</v>
      </c>
      <c r="K307" s="48">
        <v>179343.60518658449</v>
      </c>
      <c r="L307" s="48">
        <v>133413.76636523622</v>
      </c>
      <c r="M307" s="48">
        <v>134796.4480369669</v>
      </c>
      <c r="N307" s="48">
        <v>144913.91760659969</v>
      </c>
    </row>
    <row r="308" spans="1:14" ht="30.6">
      <c r="A308" s="46">
        <v>303</v>
      </c>
      <c r="B308" s="46" t="s">
        <v>1830</v>
      </c>
      <c r="C308" s="47" t="s">
        <v>1831</v>
      </c>
      <c r="D308" s="46" t="s">
        <v>1223</v>
      </c>
      <c r="E308" s="48">
        <v>181489.68453033126</v>
      </c>
      <c r="F308" s="48">
        <v>90665.531602125309</v>
      </c>
      <c r="G308" s="48">
        <v>86376.744868837515</v>
      </c>
      <c r="H308" s="48">
        <v>168012.143720469</v>
      </c>
      <c r="I308" s="48">
        <v>96944.394830976002</v>
      </c>
      <c r="J308" s="48">
        <v>210107.2931462808</v>
      </c>
      <c r="K308" s="48">
        <v>95797.101983785411</v>
      </c>
      <c r="L308" s="48">
        <v>37982.618047514108</v>
      </c>
      <c r="M308" s="48">
        <v>180179.48130201601</v>
      </c>
      <c r="N308" s="48">
        <v>86800.420598514029</v>
      </c>
    </row>
    <row r="309" spans="1:14" ht="20.399999999999999">
      <c r="A309" s="46">
        <v>304</v>
      </c>
      <c r="B309" s="46" t="s">
        <v>1832</v>
      </c>
      <c r="C309" s="47" t="s">
        <v>1833</v>
      </c>
      <c r="D309" s="46" t="s">
        <v>1223</v>
      </c>
      <c r="E309" s="48">
        <v>74030.695540126704</v>
      </c>
      <c r="F309" s="48">
        <v>190550.24666420379</v>
      </c>
      <c r="G309" s="48">
        <v>150030.96591376135</v>
      </c>
      <c r="H309" s="48">
        <v>351178.94859653583</v>
      </c>
      <c r="I309" s="48">
        <v>167449.40925350398</v>
      </c>
      <c r="J309" s="48">
        <v>153152.55910671357</v>
      </c>
      <c r="K309" s="48">
        <v>167330.432041666</v>
      </c>
      <c r="L309" s="48">
        <v>225093.78678599681</v>
      </c>
      <c r="M309" s="48">
        <v>281133.52241616946</v>
      </c>
      <c r="N309" s="48">
        <v>131725.1712698167</v>
      </c>
    </row>
    <row r="310" spans="1:14" ht="30.6">
      <c r="A310" s="46">
        <v>305</v>
      </c>
      <c r="B310" s="46" t="s">
        <v>1834</v>
      </c>
      <c r="C310" s="47" t="s">
        <v>1835</v>
      </c>
      <c r="D310" s="46" t="s">
        <v>1223</v>
      </c>
      <c r="E310" s="48">
        <v>68382.992993766529</v>
      </c>
      <c r="F310" s="48">
        <v>84518.538863213063</v>
      </c>
      <c r="G310" s="48">
        <v>158662.78711351723</v>
      </c>
      <c r="H310" s="48">
        <v>123481.69887056641</v>
      </c>
      <c r="I310" s="48">
        <v>176262.53605632001</v>
      </c>
      <c r="J310" s="48">
        <v>66486.228600443894</v>
      </c>
      <c r="K310" s="48">
        <v>177778.39386640434</v>
      </c>
      <c r="L310" s="48">
        <v>205817.19358351154</v>
      </c>
      <c r="M310" s="48">
        <v>2103152.582373708</v>
      </c>
      <c r="N310" s="48">
        <v>89045.221918822397</v>
      </c>
    </row>
    <row r="311" spans="1:14" ht="30.6">
      <c r="A311" s="46">
        <v>306</v>
      </c>
      <c r="B311" s="46" t="s">
        <v>1836</v>
      </c>
      <c r="C311" s="47" t="s">
        <v>1837</v>
      </c>
      <c r="D311" s="46" t="s">
        <v>1223</v>
      </c>
      <c r="E311" s="48">
        <v>108680.11386509324</v>
      </c>
      <c r="F311" s="48">
        <v>90665.531602125309</v>
      </c>
      <c r="G311" s="48">
        <v>131196.41499720968</v>
      </c>
      <c r="H311" s="48">
        <v>182040.03029372159</v>
      </c>
      <c r="I311" s="48">
        <v>147179.21760702721</v>
      </c>
      <c r="J311" s="48">
        <v>71891.613039504387</v>
      </c>
      <c r="K311" s="48">
        <v>145573.113378482</v>
      </c>
      <c r="L311" s="48">
        <v>204296.11317976628</v>
      </c>
      <c r="M311" s="48">
        <v>260529.08477539325</v>
      </c>
      <c r="N311" s="48">
        <v>137876.47264849918</v>
      </c>
    </row>
    <row r="312" spans="1:14">
      <c r="A312" s="46">
        <v>307</v>
      </c>
      <c r="B312" s="46" t="s">
        <v>1838</v>
      </c>
      <c r="C312" s="47" t="s">
        <v>1839</v>
      </c>
      <c r="D312" s="46" t="s">
        <v>1223</v>
      </c>
      <c r="E312" s="48">
        <v>132644.68953478374</v>
      </c>
      <c r="F312" s="48">
        <v>153669.59587914546</v>
      </c>
      <c r="G312" s="48">
        <v>135968.46333689993</v>
      </c>
      <c r="H312" s="48">
        <v>282201.54281982925</v>
      </c>
      <c r="I312" s="48">
        <v>148941.8429675904</v>
      </c>
      <c r="J312" s="48">
        <v>139664.57935166711</v>
      </c>
      <c r="K312" s="48">
        <v>154458.86034615323</v>
      </c>
      <c r="L312" s="48">
        <v>225091.17548916631</v>
      </c>
      <c r="M312" s="48">
        <v>324647.71405768656</v>
      </c>
      <c r="N312" s="48">
        <v>179526.6570944</v>
      </c>
    </row>
    <row r="313" spans="1:14" ht="30.6">
      <c r="A313" s="46">
        <v>308</v>
      </c>
      <c r="B313" s="46" t="s">
        <v>1840</v>
      </c>
      <c r="C313" s="47" t="s">
        <v>1841</v>
      </c>
      <c r="D313" s="46" t="s">
        <v>1223</v>
      </c>
      <c r="E313" s="48">
        <v>168667.87334399996</v>
      </c>
      <c r="F313" s="48">
        <v>90665.531602125309</v>
      </c>
      <c r="G313" s="48">
        <v>559135.68734771339</v>
      </c>
      <c r="H313" s="48">
        <v>181644.41882390631</v>
      </c>
      <c r="I313" s="48">
        <v>625732.002999936</v>
      </c>
      <c r="J313" s="48">
        <v>243602.65872032562</v>
      </c>
      <c r="K313" s="48">
        <v>621926.14232140791</v>
      </c>
      <c r="L313" s="48">
        <v>160281.39945388032</v>
      </c>
      <c r="M313" s="48">
        <v>328176.49355831346</v>
      </c>
      <c r="N313" s="48">
        <v>122078.126824192</v>
      </c>
    </row>
    <row r="314" spans="1:14" ht="20.399999999999999">
      <c r="A314" s="46">
        <v>309</v>
      </c>
      <c r="B314" s="46" t="s">
        <v>1842</v>
      </c>
      <c r="C314" s="47" t="s">
        <v>1843</v>
      </c>
      <c r="D314" s="46" t="s">
        <v>1223</v>
      </c>
      <c r="E314" s="48">
        <v>168667.87334399996</v>
      </c>
      <c r="F314" s="48">
        <v>90665.531602125309</v>
      </c>
      <c r="G314" s="48">
        <v>559135.68734771339</v>
      </c>
      <c r="H314" s="48">
        <v>182040.03029372159</v>
      </c>
      <c r="I314" s="48">
        <v>625732.002999936</v>
      </c>
      <c r="J314" s="48">
        <v>218377.53133804339</v>
      </c>
      <c r="K314" s="48">
        <v>621926.14232140791</v>
      </c>
      <c r="L314" s="48">
        <v>160281.39945388032</v>
      </c>
      <c r="M314" s="48">
        <v>328176.49355831346</v>
      </c>
      <c r="N314" s="48">
        <v>116189.65247149568</v>
      </c>
    </row>
    <row r="315" spans="1:14">
      <c r="A315" s="46">
        <v>310</v>
      </c>
      <c r="B315" s="46" t="s">
        <v>1844</v>
      </c>
      <c r="C315" s="47" t="s">
        <v>1845</v>
      </c>
      <c r="D315" s="46" t="s">
        <v>1223</v>
      </c>
      <c r="E315" s="48">
        <v>123486.25297311856</v>
      </c>
      <c r="F315" s="48">
        <v>99884.715062078467</v>
      </c>
      <c r="G315" s="48">
        <v>134743.77556859961</v>
      </c>
      <c r="H315" s="48">
        <v>99294.561978393598</v>
      </c>
      <c r="I315" s="48">
        <v>156873.65709012479</v>
      </c>
      <c r="J315" s="48">
        <v>145765.20037333091</v>
      </c>
      <c r="K315" s="48">
        <v>143794.27186460167</v>
      </c>
      <c r="L315" s="48">
        <v>142948.91674167552</v>
      </c>
      <c r="M315" s="48">
        <v>328176.49355831346</v>
      </c>
      <c r="N315" s="48">
        <v>116189.65247149568</v>
      </c>
    </row>
    <row r="316" spans="1:14">
      <c r="A316" s="46">
        <v>311</v>
      </c>
      <c r="B316" s="46" t="s">
        <v>1846</v>
      </c>
      <c r="C316" s="47" t="s">
        <v>1847</v>
      </c>
      <c r="D316" s="46" t="s">
        <v>1223</v>
      </c>
      <c r="E316" s="48">
        <v>39532.635643402638</v>
      </c>
      <c r="F316" s="48">
        <v>30736.269342976513</v>
      </c>
      <c r="G316" s="48">
        <v>78417.243818833929</v>
      </c>
      <c r="H316" s="48">
        <v>41078.310440029192</v>
      </c>
      <c r="I316" s="48">
        <v>49000.985023656962</v>
      </c>
      <c r="J316" s="48">
        <v>78558.253847678963</v>
      </c>
      <c r="K316" s="48">
        <v>47375.139391073462</v>
      </c>
      <c r="L316" s="48">
        <v>12171.254526792702</v>
      </c>
      <c r="M316" s="48">
        <v>31759.015505643241</v>
      </c>
      <c r="N316" s="48">
        <v>68938.236324249592</v>
      </c>
    </row>
    <row r="317" spans="1:14">
      <c r="A317" s="46">
        <v>312</v>
      </c>
      <c r="B317" s="46" t="s">
        <v>1848</v>
      </c>
      <c r="C317" s="47" t="s">
        <v>1849</v>
      </c>
      <c r="D317" s="46" t="s">
        <v>1223</v>
      </c>
      <c r="E317" s="48">
        <v>76175.341893832767</v>
      </c>
      <c r="F317" s="48">
        <v>23053.834067751428</v>
      </c>
      <c r="G317" s="48">
        <v>78417.243818833929</v>
      </c>
      <c r="H317" s="48">
        <v>95247.051891174386</v>
      </c>
      <c r="I317" s="48">
        <v>86368.64266759681</v>
      </c>
      <c r="J317" s="48">
        <v>50450.254764564481</v>
      </c>
      <c r="K317" s="48">
        <v>83362.308852620234</v>
      </c>
      <c r="L317" s="48">
        <v>108290.47955934209</v>
      </c>
      <c r="M317" s="48">
        <v>45874.133508151346</v>
      </c>
      <c r="N317" s="48">
        <v>78991.729121536002</v>
      </c>
    </row>
    <row r="318" spans="1:14">
      <c r="A318" s="46">
        <v>313</v>
      </c>
      <c r="B318" s="46" t="s">
        <v>1850</v>
      </c>
      <c r="C318" s="47" t="s">
        <v>1851</v>
      </c>
      <c r="D318" s="46" t="s">
        <v>1223</v>
      </c>
      <c r="E318" s="48">
        <v>51744.449162544144</v>
      </c>
      <c r="F318" s="48">
        <v>44564.391708698626</v>
      </c>
      <c r="G318" s="48">
        <v>32066.725078097919</v>
      </c>
      <c r="H318" s="48">
        <v>50665.686753077753</v>
      </c>
      <c r="I318" s="48">
        <v>17449.991069575681</v>
      </c>
      <c r="J318" s="48">
        <v>66576.318341094899</v>
      </c>
      <c r="K318" s="48">
        <v>17511.330432123279</v>
      </c>
      <c r="L318" s="48">
        <v>11940.154757296641</v>
      </c>
      <c r="M318" s="48">
        <v>70063.916984949625</v>
      </c>
      <c r="N318" s="48">
        <v>53068.079837104633</v>
      </c>
    </row>
    <row r="319" spans="1:14">
      <c r="A319" s="46">
        <v>314</v>
      </c>
      <c r="B319" s="46" t="s">
        <v>1852</v>
      </c>
      <c r="C319" s="47" t="s">
        <v>1853</v>
      </c>
      <c r="D319" s="46" t="s">
        <v>1223</v>
      </c>
      <c r="E319" s="48">
        <v>103642.97375617738</v>
      </c>
      <c r="F319" s="48">
        <v>73762.607218531848</v>
      </c>
      <c r="G319" s="48">
        <v>80419.899584053375</v>
      </c>
      <c r="H319" s="48">
        <v>109478.61961720319</v>
      </c>
      <c r="I319" s="48">
        <v>89893.893388723198</v>
      </c>
      <c r="J319" s="48">
        <v>122341.86780406887</v>
      </c>
      <c r="K319" s="48">
        <v>89555.469319495067</v>
      </c>
      <c r="L319" s="48">
        <v>160278.78815704986</v>
      </c>
      <c r="M319" s="48">
        <v>157404.73840496916</v>
      </c>
      <c r="N319" s="48">
        <v>97518.880133678074</v>
      </c>
    </row>
    <row r="320" spans="1:14">
      <c r="A320" s="46">
        <v>315</v>
      </c>
      <c r="B320" s="46" t="s">
        <v>1854</v>
      </c>
      <c r="C320" s="47" t="s">
        <v>1855</v>
      </c>
      <c r="D320" s="46" t="s">
        <v>1223</v>
      </c>
      <c r="E320" s="48">
        <v>9237.8096785329253</v>
      </c>
      <c r="F320" s="48">
        <v>44564.391708698626</v>
      </c>
      <c r="G320" s="48">
        <v>46639.244608686742</v>
      </c>
      <c r="H320" s="48">
        <v>40736.230555238406</v>
      </c>
      <c r="I320" s="48">
        <v>52702.498280839682</v>
      </c>
      <c r="J320" s="48">
        <v>52071.870096282626</v>
      </c>
      <c r="K320" s="48">
        <v>51368.543407965459</v>
      </c>
      <c r="L320" s="48">
        <v>11940.154757296641</v>
      </c>
      <c r="M320" s="48">
        <v>29288.869855204328</v>
      </c>
      <c r="N320" s="48">
        <v>41506.563120225277</v>
      </c>
    </row>
    <row r="321" spans="1:14">
      <c r="A321" s="46">
        <v>316</v>
      </c>
      <c r="B321" s="46" t="s">
        <v>1856</v>
      </c>
      <c r="C321" s="47" t="s">
        <v>1857</v>
      </c>
      <c r="D321" s="46" t="s">
        <v>1223</v>
      </c>
      <c r="E321" s="48">
        <v>25796.262982023534</v>
      </c>
      <c r="F321" s="48">
        <v>50712.690096026112</v>
      </c>
      <c r="G321" s="48">
        <v>62503.62751853955</v>
      </c>
      <c r="H321" s="48">
        <v>49647.280989196799</v>
      </c>
      <c r="I321" s="48">
        <v>70328.751886471684</v>
      </c>
      <c r="J321" s="48">
        <v>70089.818226484218</v>
      </c>
      <c r="K321" s="48">
        <v>69142.152493740548</v>
      </c>
      <c r="L321" s="48">
        <v>84028.920707501049</v>
      </c>
      <c r="M321" s="48">
        <v>3528.7795006270276</v>
      </c>
      <c r="N321" s="48">
        <v>55868.695687777283</v>
      </c>
    </row>
    <row r="322" spans="1:14">
      <c r="A322" s="46">
        <v>317</v>
      </c>
      <c r="B322" s="46" t="s">
        <v>1858</v>
      </c>
      <c r="C322" s="47" t="s">
        <v>1859</v>
      </c>
      <c r="D322" s="46" t="s">
        <v>1223</v>
      </c>
      <c r="E322" s="48">
        <v>70062.039696738473</v>
      </c>
      <c r="F322" s="48">
        <v>30736.269342976513</v>
      </c>
      <c r="G322" s="48">
        <v>47786.046532073204</v>
      </c>
      <c r="H322" s="48">
        <v>100342.9976558249</v>
      </c>
      <c r="I322" s="48">
        <v>52702.498280839682</v>
      </c>
      <c r="J322" s="48">
        <v>84504.176730645486</v>
      </c>
      <c r="K322" s="48">
        <v>53927.522906431106</v>
      </c>
      <c r="L322" s="48">
        <v>27299.80271408589</v>
      </c>
      <c r="M322" s="48">
        <v>77280.271063731896</v>
      </c>
      <c r="N322" s="48">
        <v>67358.401741818874</v>
      </c>
    </row>
    <row r="323" spans="1:14" ht="30.6">
      <c r="A323" s="46">
        <v>318</v>
      </c>
      <c r="B323" s="46" t="s">
        <v>1860</v>
      </c>
      <c r="C323" s="47" t="s">
        <v>1861</v>
      </c>
      <c r="D323" s="46" t="s">
        <v>1223</v>
      </c>
      <c r="E323" s="48">
        <v>74641.257977571047</v>
      </c>
      <c r="F323" s="48">
        <v>64542.118110163457</v>
      </c>
      <c r="G323" s="48">
        <v>78632.474737491255</v>
      </c>
      <c r="H323" s="48">
        <v>127300.72048511999</v>
      </c>
      <c r="I323" s="48">
        <v>87955.005492103679</v>
      </c>
      <c r="J323" s="48">
        <v>87041.103827377869</v>
      </c>
      <c r="K323" s="48">
        <v>87505.888550232179</v>
      </c>
      <c r="L323" s="48">
        <v>27299.80271408589</v>
      </c>
      <c r="M323" s="48">
        <v>211726.77003762161</v>
      </c>
      <c r="N323" s="48">
        <v>43086.397702656002</v>
      </c>
    </row>
    <row r="324" spans="1:14" ht="30.6">
      <c r="A324" s="46">
        <v>319</v>
      </c>
      <c r="B324" s="46" t="s">
        <v>1862</v>
      </c>
      <c r="C324" s="47" t="s">
        <v>1863</v>
      </c>
      <c r="D324" s="46" t="s">
        <v>1223</v>
      </c>
      <c r="E324" s="48">
        <v>73114.851883960189</v>
      </c>
      <c r="F324" s="48">
        <v>73762.607218531848</v>
      </c>
      <c r="G324" s="48">
        <v>77185.030293068237</v>
      </c>
      <c r="H324" s="48">
        <v>99294.561978393598</v>
      </c>
      <c r="I324" s="48">
        <v>87955.005492103679</v>
      </c>
      <c r="J324" s="48">
        <v>93513.150795746304</v>
      </c>
      <c r="K324" s="48">
        <v>84276.05383953618</v>
      </c>
      <c r="L324" s="48">
        <v>84031.53200433153</v>
      </c>
      <c r="M324" s="48">
        <v>176438.97503135135</v>
      </c>
      <c r="N324" s="48">
        <v>74539.468025594877</v>
      </c>
    </row>
    <row r="325" spans="1:14" ht="30.6">
      <c r="A325" s="46">
        <v>320</v>
      </c>
      <c r="B325" s="46" t="s">
        <v>1864</v>
      </c>
      <c r="C325" s="47" t="s">
        <v>1865</v>
      </c>
      <c r="D325" s="46" t="s">
        <v>1223</v>
      </c>
      <c r="E325" s="48">
        <v>80746.88235201448</v>
      </c>
      <c r="F325" s="48">
        <v>79909.599957444094</v>
      </c>
      <c r="G325" s="48">
        <v>78423.77206091008</v>
      </c>
      <c r="H325" s="48">
        <v>127300.72048511999</v>
      </c>
      <c r="I325" s="48">
        <v>87955.005492103679</v>
      </c>
      <c r="J325" s="48">
        <v>116936.48336500839</v>
      </c>
      <c r="K325" s="48">
        <v>84276.05383953618</v>
      </c>
      <c r="L325" s="48">
        <v>108293.09085617255</v>
      </c>
      <c r="M325" s="48">
        <v>211726.77003762161</v>
      </c>
      <c r="N325" s="48">
        <v>93210.240363412478</v>
      </c>
    </row>
    <row r="326" spans="1:14" ht="30.6">
      <c r="A326" s="46">
        <v>321</v>
      </c>
      <c r="B326" s="46" t="s">
        <v>1866</v>
      </c>
      <c r="C326" s="47" t="s">
        <v>1867</v>
      </c>
      <c r="D326" s="46" t="s">
        <v>1223</v>
      </c>
      <c r="E326" s="48">
        <v>123486.25297311856</v>
      </c>
      <c r="F326" s="48">
        <v>90665.531602125309</v>
      </c>
      <c r="G326" s="48">
        <v>98824.528548910079</v>
      </c>
      <c r="H326" s="48">
        <v>160398.90781125118</v>
      </c>
      <c r="I326" s="48">
        <v>105581.25909773567</v>
      </c>
      <c r="J326" s="48">
        <v>145765.20037333091</v>
      </c>
      <c r="K326" s="48">
        <v>108105.33861406219</v>
      </c>
      <c r="L326" s="48">
        <v>137751.13040063693</v>
      </c>
      <c r="M326" s="48">
        <v>268187.24204765406</v>
      </c>
      <c r="N326" s="48">
        <v>116189.65247149568</v>
      </c>
    </row>
    <row r="327" spans="1:14">
      <c r="A327" s="46">
        <v>322</v>
      </c>
      <c r="B327" s="46" t="s">
        <v>1868</v>
      </c>
      <c r="C327" s="47" t="s">
        <v>1869</v>
      </c>
      <c r="D327" s="46" t="s">
        <v>1223</v>
      </c>
      <c r="E327" s="48">
        <v>91431.725007290515</v>
      </c>
      <c r="F327" s="48">
        <v>93739.027971581454</v>
      </c>
      <c r="G327" s="48">
        <v>74408.903184071678</v>
      </c>
      <c r="H327" s="48">
        <v>95636.135118913531</v>
      </c>
      <c r="I327" s="48">
        <v>76674.203184499216</v>
      </c>
      <c r="J327" s="48">
        <v>43783.613956389891</v>
      </c>
      <c r="K327" s="48">
        <v>75032.846448742755</v>
      </c>
      <c r="L327" s="48">
        <v>90208.554656794106</v>
      </c>
      <c r="M327" s="48">
        <v>88964.059990307971</v>
      </c>
      <c r="N327" s="48">
        <v>112438.26344485111</v>
      </c>
    </row>
    <row r="328" spans="1:14">
      <c r="A328" s="46">
        <v>323</v>
      </c>
      <c r="B328" s="46" t="s">
        <v>1870</v>
      </c>
      <c r="C328" s="47" t="s">
        <v>1871</v>
      </c>
      <c r="D328" s="46" t="s">
        <v>1223</v>
      </c>
      <c r="E328" s="48">
        <v>96210.490356740833</v>
      </c>
      <c r="F328" s="48">
        <v>75299.355403259906</v>
      </c>
      <c r="G328" s="48">
        <v>64555.17459431578</v>
      </c>
      <c r="H328" s="48">
        <v>101840.576388096</v>
      </c>
      <c r="I328" s="48">
        <v>61691.887619711997</v>
      </c>
      <c r="J328" s="48">
        <v>112774.33734693182</v>
      </c>
      <c r="K328" s="48">
        <v>56707.183100039278</v>
      </c>
      <c r="L328" s="48">
        <v>86802.117941453835</v>
      </c>
      <c r="M328" s="48">
        <v>172910.1955307243</v>
      </c>
      <c r="N328" s="48">
        <v>89892.587740307979</v>
      </c>
    </row>
    <row r="329" spans="1:14" ht="30.6">
      <c r="A329" s="46">
        <v>324</v>
      </c>
      <c r="B329" s="46" t="s">
        <v>1872</v>
      </c>
      <c r="C329" s="47" t="s">
        <v>1873</v>
      </c>
      <c r="D329" s="46" t="s">
        <v>1223</v>
      </c>
      <c r="E329" s="48">
        <v>74030.695540126704</v>
      </c>
      <c r="F329" s="48">
        <v>184403.25392529153</v>
      </c>
      <c r="G329" s="48">
        <v>139523.09114736904</v>
      </c>
      <c r="H329" s="48">
        <v>351178.94859653583</v>
      </c>
      <c r="I329" s="48">
        <v>156873.65709012479</v>
      </c>
      <c r="J329" s="48">
        <v>153152.55910671357</v>
      </c>
      <c r="K329" s="48">
        <v>154458.86034615323</v>
      </c>
      <c r="L329" s="48">
        <v>225093.78678599681</v>
      </c>
      <c r="M329" s="48">
        <v>458741.33508151345</v>
      </c>
      <c r="N329" s="48">
        <v>131725.1712698167</v>
      </c>
    </row>
    <row r="330" spans="1:14" ht="30.6">
      <c r="A330" s="46">
        <v>325</v>
      </c>
      <c r="B330" s="46" t="s">
        <v>1874</v>
      </c>
      <c r="C330" s="47" t="s">
        <v>1875</v>
      </c>
      <c r="D330" s="46" t="s">
        <v>1223</v>
      </c>
      <c r="E330" s="48">
        <v>85326.100632847054</v>
      </c>
      <c r="F330" s="48">
        <v>84518.538863213063</v>
      </c>
      <c r="G330" s="48">
        <v>91132.757887516083</v>
      </c>
      <c r="H330" s="48">
        <v>123481.69887056641</v>
      </c>
      <c r="I330" s="48">
        <v>103994.89627322881</v>
      </c>
      <c r="J330" s="48">
        <v>66486.228600443894</v>
      </c>
      <c r="K330" s="48">
        <v>99359.191574947574</v>
      </c>
      <c r="L330" s="48">
        <v>205817.19358351154</v>
      </c>
      <c r="M330" s="48">
        <v>236428.22654201082</v>
      </c>
      <c r="N330" s="48">
        <v>89045.221918822397</v>
      </c>
    </row>
    <row r="331" spans="1:14" ht="20.399999999999999">
      <c r="A331" s="46">
        <v>326</v>
      </c>
      <c r="B331" s="46" t="s">
        <v>1876</v>
      </c>
      <c r="C331" s="47" t="s">
        <v>1877</v>
      </c>
      <c r="D331" s="46" t="s">
        <v>1223</v>
      </c>
      <c r="E331" s="48">
        <v>3547.4746099781905</v>
      </c>
      <c r="F331" s="48">
        <v>13833.344959383041</v>
      </c>
      <c r="G331" s="48">
        <v>3980.3142387050771</v>
      </c>
      <c r="H331" s="48">
        <v>8451.4621917967361</v>
      </c>
      <c r="I331" s="48">
        <v>4406.5634014080006</v>
      </c>
      <c r="J331" s="48">
        <v>4187.3711454588511</v>
      </c>
      <c r="K331" s="48">
        <v>4475.1295279339083</v>
      </c>
      <c r="L331" s="48">
        <v>4589.3541795404799</v>
      </c>
      <c r="M331" s="48">
        <v>14827.931461634769</v>
      </c>
      <c r="N331" s="48">
        <v>3337.7596086990848</v>
      </c>
    </row>
    <row r="332" spans="1:14" ht="20.399999999999999">
      <c r="A332" s="46">
        <v>327</v>
      </c>
      <c r="B332" s="46" t="s">
        <v>1878</v>
      </c>
      <c r="C332" s="47" t="s">
        <v>1879</v>
      </c>
      <c r="D332" s="46" t="s">
        <v>1223</v>
      </c>
      <c r="E332" s="48">
        <v>20511.051354774056</v>
      </c>
      <c r="F332" s="48">
        <v>37267.12271596698</v>
      </c>
      <c r="G332" s="48">
        <v>20759.809802188804</v>
      </c>
      <c r="H332" s="48">
        <v>21521.002828269058</v>
      </c>
      <c r="I332" s="48">
        <v>22032.817007040001</v>
      </c>
      <c r="J332" s="48">
        <v>24210.716902551889</v>
      </c>
      <c r="K332" s="48">
        <v>20686.876281713943</v>
      </c>
      <c r="L332" s="48">
        <v>28427.882944846337</v>
      </c>
      <c r="M332" s="48">
        <v>74136.128528673202</v>
      </c>
      <c r="N332" s="48">
        <v>20440.187070140008</v>
      </c>
    </row>
    <row r="333" spans="1:14" ht="20.399999999999999">
      <c r="A333" s="46">
        <v>328</v>
      </c>
      <c r="B333" s="46" t="s">
        <v>1880</v>
      </c>
      <c r="C333" s="47" t="s">
        <v>1881</v>
      </c>
      <c r="D333" s="46" t="s">
        <v>1223</v>
      </c>
      <c r="E333" s="48">
        <v>54392.794263080854</v>
      </c>
      <c r="F333" s="48">
        <v>59931.873555979262</v>
      </c>
      <c r="G333" s="48">
        <v>58913.467792098294</v>
      </c>
      <c r="H333" s="48">
        <v>58558.331423155199</v>
      </c>
      <c r="I333" s="48">
        <v>57285.324218304006</v>
      </c>
      <c r="J333" s="48">
        <v>64233.985084168686</v>
      </c>
      <c r="K333" s="48">
        <v>57285.324218304006</v>
      </c>
      <c r="L333" s="48">
        <v>80491.919150637565</v>
      </c>
      <c r="M333" s="48">
        <v>148268.7282778458</v>
      </c>
      <c r="N333" s="48">
        <v>57984.237814977692</v>
      </c>
    </row>
    <row r="334" spans="1:14" ht="20.399999999999999">
      <c r="A334" s="46">
        <v>329</v>
      </c>
      <c r="B334" s="46" t="s">
        <v>1882</v>
      </c>
      <c r="C334" s="47" t="s">
        <v>1883</v>
      </c>
      <c r="D334" s="46" t="s">
        <v>1223</v>
      </c>
      <c r="E334" s="48">
        <v>70613.453898055392</v>
      </c>
      <c r="F334" s="48">
        <v>261235.44056803381</v>
      </c>
      <c r="G334" s="48">
        <v>67515.079551646719</v>
      </c>
      <c r="H334" s="48">
        <v>67170.388370025481</v>
      </c>
      <c r="I334" s="48">
        <v>64335.825660556795</v>
      </c>
      <c r="J334" s="48">
        <v>70403.330523949728</v>
      </c>
      <c r="K334" s="48">
        <v>63650.869445441946</v>
      </c>
      <c r="L334" s="48">
        <v>92262.339613954056</v>
      </c>
      <c r="M334" s="48">
        <v>237225.73070915253</v>
      </c>
      <c r="N334" s="48">
        <v>66440.661470752311</v>
      </c>
    </row>
    <row r="335" spans="1:14">
      <c r="A335" s="46">
        <v>330</v>
      </c>
      <c r="B335" s="46" t="s">
        <v>1884</v>
      </c>
      <c r="C335" s="47" t="s">
        <v>1885</v>
      </c>
      <c r="D335" s="46" t="s">
        <v>1223</v>
      </c>
      <c r="E335" s="48">
        <v>237508.23865965611</v>
      </c>
      <c r="F335" s="48">
        <v>291970.40426259511</v>
      </c>
      <c r="G335" s="48">
        <v>313368.67613983236</v>
      </c>
      <c r="H335" s="48">
        <v>420092.377600896</v>
      </c>
      <c r="I335" s="48">
        <v>149823.15564787202</v>
      </c>
      <c r="J335" s="48">
        <v>322128.48026137019</v>
      </c>
      <c r="K335" s="48">
        <v>147527.51237827449</v>
      </c>
      <c r="L335" s="48">
        <v>419707.21131840261</v>
      </c>
      <c r="M335" s="48">
        <v>691640.78212289722</v>
      </c>
      <c r="N335" s="48">
        <v>287850.16955864744</v>
      </c>
    </row>
    <row r="336" spans="1:14" ht="20.399999999999999">
      <c r="A336" s="46">
        <v>331</v>
      </c>
      <c r="B336" s="46" t="s">
        <v>1886</v>
      </c>
      <c r="C336" s="47" t="s">
        <v>1887</v>
      </c>
      <c r="D336" s="46" t="s">
        <v>1223</v>
      </c>
      <c r="E336" s="48">
        <v>137376.09050314929</v>
      </c>
      <c r="F336" s="48">
        <v>53786.186465482235</v>
      </c>
      <c r="G336" s="48">
        <v>75095.674250483717</v>
      </c>
      <c r="H336" s="48">
        <v>140030.79253363202</v>
      </c>
      <c r="I336" s="48">
        <v>61691.887619711997</v>
      </c>
      <c r="J336" s="48">
        <v>115199.55316525695</v>
      </c>
      <c r="K336" s="48">
        <v>63348.755458641404</v>
      </c>
      <c r="L336" s="48">
        <v>134054.83973711514</v>
      </c>
      <c r="M336" s="48">
        <v>84690.708015048644</v>
      </c>
      <c r="N336" s="48">
        <v>133424.21155255809</v>
      </c>
    </row>
    <row r="337" spans="1:14">
      <c r="A337" s="46">
        <v>332</v>
      </c>
      <c r="B337" s="46" t="s">
        <v>1888</v>
      </c>
      <c r="C337" s="47" t="s">
        <v>1889</v>
      </c>
      <c r="D337" s="46" t="s">
        <v>1223</v>
      </c>
      <c r="E337" s="48">
        <v>3632.846502793846</v>
      </c>
      <c r="F337" s="48">
        <v>3074.8020178713605</v>
      </c>
      <c r="G337" s="48">
        <v>2506.8449572454397</v>
      </c>
      <c r="H337" s="48">
        <v>6301.0592519096317</v>
      </c>
      <c r="I337" s="48">
        <v>793.18141225344004</v>
      </c>
      <c r="J337" s="48">
        <v>2265.7058064001617</v>
      </c>
      <c r="K337" s="48">
        <v>626.78957821627398</v>
      </c>
      <c r="L337" s="48">
        <v>9495.9809239823353</v>
      </c>
      <c r="M337" s="48">
        <v>59121.171753505201</v>
      </c>
      <c r="N337" s="48">
        <v>2010.6985594572802</v>
      </c>
    </row>
    <row r="338" spans="1:14">
      <c r="A338" s="46">
        <v>333</v>
      </c>
      <c r="B338" s="46" t="s">
        <v>1890</v>
      </c>
      <c r="C338" s="47" t="s">
        <v>1891</v>
      </c>
      <c r="D338" s="46" t="s">
        <v>1773</v>
      </c>
      <c r="E338" s="48">
        <v>74291.710982134144</v>
      </c>
      <c r="F338" s="48">
        <v>2767.9746402918399</v>
      </c>
      <c r="G338" s="48">
        <v>3251.6155375589074</v>
      </c>
      <c r="H338" s="48">
        <v>5092.0288194048007</v>
      </c>
      <c r="I338" s="48">
        <v>3877.7757932390396</v>
      </c>
      <c r="J338" s="48">
        <v>1933.3258343706314</v>
      </c>
      <c r="K338" s="48">
        <v>3377.8952409833169</v>
      </c>
      <c r="L338" s="48">
        <v>3560.503228337664</v>
      </c>
      <c r="M338" s="48">
        <v>8256.9205779271688</v>
      </c>
      <c r="N338" s="48">
        <v>3590.533141888</v>
      </c>
    </row>
    <row r="339" spans="1:14" ht="20.399999999999999">
      <c r="A339" s="46">
        <v>334</v>
      </c>
      <c r="B339" s="46" t="s">
        <v>1892</v>
      </c>
      <c r="C339" s="47" t="s">
        <v>1893</v>
      </c>
      <c r="D339" s="46" t="s">
        <v>1223</v>
      </c>
      <c r="E339" s="48">
        <v>31901.88735646697</v>
      </c>
      <c r="F339" s="48">
        <v>27661.467325105154</v>
      </c>
      <c r="G339" s="48">
        <v>35527.00412278554</v>
      </c>
      <c r="H339" s="48">
        <v>40650.057759833086</v>
      </c>
      <c r="I339" s="48">
        <v>42126.746117460483</v>
      </c>
      <c r="J339" s="48">
        <v>38666.51668741263</v>
      </c>
      <c r="K339" s="48">
        <v>37148.387049085781</v>
      </c>
      <c r="L339" s="48">
        <v>41693.270843603452</v>
      </c>
      <c r="M339" s="48">
        <v>133633.11529899522</v>
      </c>
      <c r="N339" s="48">
        <v>31715.897348925082</v>
      </c>
    </row>
    <row r="340" spans="1:14" ht="20.399999999999999">
      <c r="A340" s="46">
        <v>335</v>
      </c>
      <c r="B340" s="46" t="s">
        <v>1894</v>
      </c>
      <c r="C340" s="47" t="s">
        <v>1895</v>
      </c>
      <c r="D340" s="46" t="s">
        <v>1223</v>
      </c>
      <c r="E340" s="48">
        <v>65482.821415905884</v>
      </c>
      <c r="F340" s="48">
        <v>55322.934650210307</v>
      </c>
      <c r="G340" s="48">
        <v>70179.411820737441</v>
      </c>
      <c r="H340" s="48">
        <v>83441.378920646646</v>
      </c>
      <c r="I340" s="48">
        <v>83900.967162808316</v>
      </c>
      <c r="J340" s="48">
        <v>77296.997478564852</v>
      </c>
      <c r="K340" s="48">
        <v>72697.720371068615</v>
      </c>
      <c r="L340" s="48">
        <v>81588.663819432448</v>
      </c>
      <c r="M340" s="48">
        <v>236653.99785446093</v>
      </c>
      <c r="N340" s="48">
        <v>62188.034017500162</v>
      </c>
    </row>
    <row r="341" spans="1:14" ht="20.399999999999999">
      <c r="A341" s="46">
        <v>336</v>
      </c>
      <c r="B341" s="46" t="s">
        <v>1896</v>
      </c>
      <c r="C341" s="47" t="s">
        <v>1897</v>
      </c>
      <c r="D341" s="46" t="s">
        <v>1223</v>
      </c>
      <c r="E341" s="48">
        <v>65482.058212859083</v>
      </c>
      <c r="F341" s="48">
        <v>73762.607218531848</v>
      </c>
      <c r="G341" s="48">
        <v>70179.411820737441</v>
      </c>
      <c r="H341" s="48">
        <v>76112.774365949444</v>
      </c>
      <c r="I341" s="48">
        <v>83900.967162808316</v>
      </c>
      <c r="J341" s="48">
        <v>80324.012764438725</v>
      </c>
      <c r="K341" s="48">
        <v>72697.720371068615</v>
      </c>
      <c r="L341" s="48">
        <v>81588.663819432448</v>
      </c>
      <c r="M341" s="48">
        <v>236653.99785446093</v>
      </c>
      <c r="N341" s="48">
        <v>62188.034017500162</v>
      </c>
    </row>
    <row r="342" spans="1:14">
      <c r="A342" s="46">
        <v>337</v>
      </c>
      <c r="B342" s="46" t="s">
        <v>1898</v>
      </c>
      <c r="C342" s="47" t="s">
        <v>1899</v>
      </c>
      <c r="D342" s="46" t="s">
        <v>1223</v>
      </c>
      <c r="E342" s="48">
        <v>132644.30793326031</v>
      </c>
      <c r="F342" s="48">
        <v>102959.51707994982</v>
      </c>
      <c r="G342" s="48">
        <v>150902.92688726887</v>
      </c>
      <c r="H342" s="48">
        <v>218015.86672702411</v>
      </c>
      <c r="I342" s="48">
        <v>129024.17639322623</v>
      </c>
      <c r="J342" s="48">
        <v>156575.9692514519</v>
      </c>
      <c r="K342" s="48">
        <v>126020.66277882656</v>
      </c>
      <c r="L342" s="48">
        <v>105638.70762800588</v>
      </c>
      <c r="M342" s="48">
        <v>340774.23637555202</v>
      </c>
      <c r="N342" s="48">
        <v>146350.13086335489</v>
      </c>
    </row>
    <row r="343" spans="1:14">
      <c r="A343" s="46">
        <v>338</v>
      </c>
      <c r="B343" s="46" t="s">
        <v>1900</v>
      </c>
      <c r="C343" s="47" t="s">
        <v>1901</v>
      </c>
      <c r="D343" s="46" t="s">
        <v>1773</v>
      </c>
      <c r="E343" s="48">
        <v>36550.068664608887</v>
      </c>
      <c r="F343" s="48">
        <v>1078.465590981632</v>
      </c>
      <c r="G343" s="48">
        <v>2180.1717237543935</v>
      </c>
      <c r="H343" s="48">
        <v>2995.1574645422074</v>
      </c>
      <c r="I343" s="48">
        <v>2643.9380408447996</v>
      </c>
      <c r="J343" s="48">
        <v>1081.0768878120957</v>
      </c>
      <c r="K343" s="48">
        <v>2220.9079543096318</v>
      </c>
      <c r="L343" s="48">
        <v>3560.503228337664</v>
      </c>
      <c r="M343" s="48">
        <v>5081.583632082944</v>
      </c>
      <c r="N343" s="48">
        <v>2728.8051878348801</v>
      </c>
    </row>
    <row r="344" spans="1:14" ht="20.399999999999999">
      <c r="A344" s="46">
        <v>339</v>
      </c>
      <c r="B344" s="46" t="s">
        <v>1902</v>
      </c>
      <c r="C344" s="47" t="s">
        <v>1903</v>
      </c>
      <c r="D344" s="46" t="s">
        <v>1223</v>
      </c>
      <c r="E344" s="48">
        <v>39961.31153073231</v>
      </c>
      <c r="F344" s="48">
        <v>33809.765712432636</v>
      </c>
      <c r="G344" s="48">
        <v>39234.734877721603</v>
      </c>
      <c r="H344" s="48">
        <v>60900.664680081405</v>
      </c>
      <c r="I344" s="48">
        <v>44065.634014080002</v>
      </c>
      <c r="J344" s="48">
        <v>51351.152171074558</v>
      </c>
      <c r="K344" s="48">
        <v>41395.609117898872</v>
      </c>
      <c r="L344" s="48">
        <v>50868.062257438723</v>
      </c>
      <c r="M344" s="48">
        <v>122796.23345256961</v>
      </c>
      <c r="N344" s="48">
        <v>35905.33141888</v>
      </c>
    </row>
    <row r="345" spans="1:14" ht="20.399999999999999">
      <c r="A345" s="46">
        <v>340</v>
      </c>
      <c r="B345" s="46" t="s">
        <v>1904</v>
      </c>
      <c r="C345" s="47" t="s">
        <v>1905</v>
      </c>
      <c r="D345" s="46" t="s">
        <v>1223</v>
      </c>
      <c r="E345" s="48">
        <v>13259.889735197537</v>
      </c>
      <c r="F345" s="48">
        <v>5380.5771191710719</v>
      </c>
      <c r="G345" s="48">
        <v>9586.7522131060941</v>
      </c>
      <c r="H345" s="48">
        <v>15618.166343005185</v>
      </c>
      <c r="I345" s="48">
        <v>11457.064843660801</v>
      </c>
      <c r="J345" s="48">
        <v>5405.3844390604791</v>
      </c>
      <c r="K345" s="48">
        <v>9934.8615822784213</v>
      </c>
      <c r="L345" s="48">
        <v>14243.318561765889</v>
      </c>
      <c r="M345" s="48">
        <v>83632.00358927052</v>
      </c>
      <c r="N345" s="48">
        <v>10484.356774312959</v>
      </c>
    </row>
    <row r="346" spans="1:14">
      <c r="A346" s="46">
        <v>341</v>
      </c>
      <c r="B346" s="46" t="s">
        <v>1906</v>
      </c>
      <c r="C346" s="47" t="s">
        <v>1907</v>
      </c>
      <c r="D346" s="46" t="s">
        <v>1773</v>
      </c>
      <c r="E346" s="48">
        <v>71587.056760804131</v>
      </c>
      <c r="F346" s="48">
        <v>7686.3522204707842</v>
      </c>
      <c r="G346" s="48">
        <v>73031.444106001916</v>
      </c>
      <c r="H346" s="48">
        <v>91126.425492702212</v>
      </c>
      <c r="I346" s="48">
        <v>79318.141225344007</v>
      </c>
      <c r="J346" s="48">
        <v>84504.176730645486</v>
      </c>
      <c r="K346" s="48">
        <v>79888.879317094368</v>
      </c>
      <c r="L346" s="48">
        <v>77000.615288307192</v>
      </c>
      <c r="M346" s="48">
        <v>44674.066175578111</v>
      </c>
      <c r="N346" s="48">
        <v>22835.790782407676</v>
      </c>
    </row>
    <row r="347" spans="1:14">
      <c r="A347" s="46">
        <v>342</v>
      </c>
      <c r="B347" s="46" t="s">
        <v>1908</v>
      </c>
      <c r="C347" s="47" t="s">
        <v>1909</v>
      </c>
      <c r="D347" s="46" t="s">
        <v>1773</v>
      </c>
      <c r="E347" s="48">
        <v>23393.715054740973</v>
      </c>
      <c r="F347" s="48">
        <v>7686.3522204707842</v>
      </c>
      <c r="G347" s="48">
        <v>26304.898621679102</v>
      </c>
      <c r="H347" s="48">
        <v>30672.292570630147</v>
      </c>
      <c r="I347" s="48">
        <v>26439.380408448</v>
      </c>
      <c r="J347" s="48">
        <v>28648.537527020544</v>
      </c>
      <c r="K347" s="48">
        <v>27083.003058857652</v>
      </c>
      <c r="L347" s="48">
        <v>25533.26040827699</v>
      </c>
      <c r="M347" s="48">
        <v>44674.066175578111</v>
      </c>
      <c r="N347" s="48">
        <v>22835.790782407676</v>
      </c>
    </row>
    <row r="348" spans="1:14">
      <c r="A348" s="46">
        <v>343</v>
      </c>
      <c r="B348" s="46" t="s">
        <v>1910</v>
      </c>
      <c r="C348" s="47" t="s">
        <v>1911</v>
      </c>
      <c r="D348" s="46" t="s">
        <v>1223</v>
      </c>
      <c r="E348" s="48">
        <v>288822.19551161921</v>
      </c>
      <c r="F348" s="48">
        <v>5380.5771191710719</v>
      </c>
      <c r="G348" s="48">
        <v>21659.532125125173</v>
      </c>
      <c r="H348" s="48">
        <v>198026.38948982224</v>
      </c>
      <c r="I348" s="48">
        <v>23795.442367603198</v>
      </c>
      <c r="J348" s="48">
        <v>166804.75840496735</v>
      </c>
      <c r="K348" s="48">
        <v>24535.745019039747</v>
      </c>
      <c r="L348" s="48">
        <v>185523.50026556055</v>
      </c>
      <c r="M348" s="48">
        <v>42345.354007524322</v>
      </c>
      <c r="N348" s="48">
        <v>147786.34412011009</v>
      </c>
    </row>
    <row r="349" spans="1:14" ht="30.6">
      <c r="A349" s="46">
        <v>344</v>
      </c>
      <c r="B349" s="46" t="s">
        <v>1912</v>
      </c>
      <c r="C349" s="47" t="s">
        <v>1913</v>
      </c>
      <c r="D349" s="46" t="s">
        <v>1223</v>
      </c>
      <c r="E349" s="48">
        <v>243000.79729066166</v>
      </c>
      <c r="F349" s="48">
        <v>141375.61040132094</v>
      </c>
      <c r="G349" s="48">
        <v>230181.89866015589</v>
      </c>
      <c r="H349" s="48">
        <v>231687.31128291838</v>
      </c>
      <c r="I349" s="48">
        <v>255580.67728166399</v>
      </c>
      <c r="J349" s="48">
        <v>289908.7854149437</v>
      </c>
      <c r="K349" s="48">
        <v>258048.35278645245</v>
      </c>
      <c r="L349" s="48">
        <v>237152.75554907956</v>
      </c>
      <c r="M349" s="48">
        <v>429678.30711434933</v>
      </c>
      <c r="N349" s="48">
        <v>231086.71301191169</v>
      </c>
    </row>
    <row r="350" spans="1:14" ht="20.399999999999999">
      <c r="A350" s="46">
        <v>345</v>
      </c>
      <c r="B350" s="46" t="s">
        <v>1914</v>
      </c>
      <c r="C350" s="47" t="s">
        <v>1915</v>
      </c>
      <c r="D350" s="46" t="s">
        <v>1223</v>
      </c>
      <c r="E350" s="48">
        <v>216134.38626046848</v>
      </c>
      <c r="F350" s="48">
        <v>141375.61040132094</v>
      </c>
      <c r="G350" s="48">
        <v>228286.09716123904</v>
      </c>
      <c r="H350" s="48">
        <v>229141.29687321602</v>
      </c>
      <c r="I350" s="48">
        <v>255580.67728166399</v>
      </c>
      <c r="J350" s="48">
        <v>342160.83499252831</v>
      </c>
      <c r="K350" s="48">
        <v>253818.05192110079</v>
      </c>
      <c r="L350" s="48">
        <v>270562.99284645123</v>
      </c>
      <c r="M350" s="48">
        <v>560451.34662808629</v>
      </c>
      <c r="N350" s="48">
        <v>272736.89745781245</v>
      </c>
    </row>
    <row r="351" spans="1:14">
      <c r="A351" s="46">
        <v>346</v>
      </c>
      <c r="B351" s="46" t="s">
        <v>1916</v>
      </c>
      <c r="C351" s="47" t="s">
        <v>1917</v>
      </c>
      <c r="D351" s="46" t="s">
        <v>1223</v>
      </c>
      <c r="E351" s="48">
        <v>16045.072054006154</v>
      </c>
      <c r="F351" s="48">
        <v>19979.032049880065</v>
      </c>
      <c r="G351" s="48">
        <v>41659.323984807423</v>
      </c>
      <c r="H351" s="48">
        <v>72561.410676518397</v>
      </c>
      <c r="I351" s="48">
        <v>44065.634014080002</v>
      </c>
      <c r="J351" s="48">
        <v>39459.306405141506</v>
      </c>
      <c r="K351" s="48">
        <v>40882.949531779064</v>
      </c>
      <c r="L351" s="48">
        <v>106825.54203745177</v>
      </c>
      <c r="M351" s="48">
        <v>45521.255558088655</v>
      </c>
      <c r="N351" s="48">
        <v>47251.416147246076</v>
      </c>
    </row>
    <row r="352" spans="1:14">
      <c r="A352" s="46">
        <v>347</v>
      </c>
      <c r="B352" s="46" t="s">
        <v>1918</v>
      </c>
      <c r="C352" s="47" t="s">
        <v>1919</v>
      </c>
      <c r="D352" s="46" t="s">
        <v>1223</v>
      </c>
      <c r="E352" s="48">
        <v>30959.925196032</v>
      </c>
      <c r="F352" s="48">
        <v>33809.765712432636</v>
      </c>
      <c r="G352" s="48">
        <v>67640.421799508986</v>
      </c>
      <c r="H352" s="48">
        <v>96748.547568691196</v>
      </c>
      <c r="I352" s="48">
        <v>58166.636898585602</v>
      </c>
      <c r="J352" s="48">
        <v>97278.901954958419</v>
      </c>
      <c r="K352" s="48">
        <v>61151.114159091208</v>
      </c>
      <c r="L352" s="48">
        <v>112761.01973309644</v>
      </c>
      <c r="M352" s="48">
        <v>91748.267016302692</v>
      </c>
      <c r="N352" s="48">
        <v>75975.68128235008</v>
      </c>
    </row>
    <row r="353" spans="1:14" ht="20.399999999999999">
      <c r="A353" s="46">
        <v>348</v>
      </c>
      <c r="B353" s="46" t="s">
        <v>1920</v>
      </c>
      <c r="C353" s="47" t="s">
        <v>1921</v>
      </c>
      <c r="D353" s="46" t="s">
        <v>1223</v>
      </c>
      <c r="E353" s="48">
        <v>166225.62359422265</v>
      </c>
      <c r="F353" s="48">
        <v>19979.032049880065</v>
      </c>
      <c r="G353" s="48">
        <v>177707.69300471956</v>
      </c>
      <c r="H353" s="48">
        <v>109478.61961720319</v>
      </c>
      <c r="I353" s="48">
        <v>198295.35306336</v>
      </c>
      <c r="J353" s="48">
        <v>196215.45513789539</v>
      </c>
      <c r="K353" s="48">
        <v>198242.47430254309</v>
      </c>
      <c r="L353" s="48">
        <v>42729.955685297668</v>
      </c>
      <c r="M353" s="48">
        <v>107641.88988712683</v>
      </c>
      <c r="N353" s="48">
        <v>156403.62366064129</v>
      </c>
    </row>
    <row r="354" spans="1:14">
      <c r="A354" s="46">
        <v>349</v>
      </c>
      <c r="B354" s="46" t="s">
        <v>1922</v>
      </c>
      <c r="C354" s="47" t="s">
        <v>1923</v>
      </c>
      <c r="D354" s="46" t="s">
        <v>1223</v>
      </c>
      <c r="E354" s="48">
        <v>30959.925196032</v>
      </c>
      <c r="F354" s="48">
        <v>19979.032049880065</v>
      </c>
      <c r="G354" s="48">
        <v>51376.339108240689</v>
      </c>
      <c r="H354" s="48">
        <v>96748.547568691196</v>
      </c>
      <c r="I354" s="48">
        <v>58166.636898585602</v>
      </c>
      <c r="J354" s="48">
        <v>48288.100988940292</v>
      </c>
      <c r="K354" s="48">
        <v>56474.780946249019</v>
      </c>
      <c r="L354" s="48">
        <v>59348.248714370551</v>
      </c>
      <c r="M354" s="48">
        <v>84690.708015048644</v>
      </c>
      <c r="N354" s="48">
        <v>156374.89939550616</v>
      </c>
    </row>
    <row r="355" spans="1:14">
      <c r="A355" s="46">
        <v>350</v>
      </c>
      <c r="B355" s="46" t="s">
        <v>1924</v>
      </c>
      <c r="C355" s="47" t="s">
        <v>1925</v>
      </c>
      <c r="D355" s="46" t="s">
        <v>1223</v>
      </c>
      <c r="E355" s="48">
        <v>16045.072054006154</v>
      </c>
      <c r="F355" s="48">
        <v>19979.032049880065</v>
      </c>
      <c r="G355" s="48">
        <v>36112.530314898926</v>
      </c>
      <c r="H355" s="48">
        <v>83763.874079208952</v>
      </c>
      <c r="I355" s="48">
        <v>41421.695973235197</v>
      </c>
      <c r="J355" s="48">
        <v>33783.65274412799</v>
      </c>
      <c r="K355" s="48">
        <v>39159.98324182853</v>
      </c>
      <c r="L355" s="48">
        <v>59348.248714370551</v>
      </c>
      <c r="M355" s="48">
        <v>84690.708015048644</v>
      </c>
      <c r="N355" s="48">
        <v>45815.20289049088</v>
      </c>
    </row>
    <row r="356" spans="1:14">
      <c r="A356" s="46">
        <v>351</v>
      </c>
      <c r="B356" s="46" t="s">
        <v>1926</v>
      </c>
      <c r="C356" s="47" t="s">
        <v>1927</v>
      </c>
      <c r="D356" s="46" t="s">
        <v>1223</v>
      </c>
      <c r="E356" s="48">
        <v>68535.633603127601</v>
      </c>
      <c r="F356" s="48">
        <v>50712.690096026112</v>
      </c>
      <c r="G356" s="48">
        <v>59551.864584725983</v>
      </c>
      <c r="H356" s="48">
        <v>96748.547568691196</v>
      </c>
      <c r="I356" s="48">
        <v>66803.501165345282</v>
      </c>
      <c r="J356" s="48">
        <v>77296.997478564852</v>
      </c>
      <c r="K356" s="48">
        <v>66080.824767514365</v>
      </c>
      <c r="L356" s="48">
        <v>56973.274247063557</v>
      </c>
      <c r="M356" s="48">
        <v>88660.584953254045</v>
      </c>
      <c r="N356" s="48">
        <v>42942.776376980481</v>
      </c>
    </row>
    <row r="357" spans="1:14">
      <c r="A357" s="46">
        <v>352</v>
      </c>
      <c r="B357" s="46" t="s">
        <v>1928</v>
      </c>
      <c r="C357" s="47" t="s">
        <v>1929</v>
      </c>
      <c r="D357" s="46" t="s">
        <v>1223</v>
      </c>
      <c r="E357" s="48">
        <v>32114.363084697605</v>
      </c>
      <c r="F357" s="48">
        <v>35345.208248745475</v>
      </c>
      <c r="G357" s="48">
        <v>112634.37183681894</v>
      </c>
      <c r="H357" s="48">
        <v>129846.7348948224</v>
      </c>
      <c r="I357" s="48">
        <v>70328.751886471684</v>
      </c>
      <c r="J357" s="48">
        <v>160359.73835879419</v>
      </c>
      <c r="K357" s="48">
        <v>72658.501956796099</v>
      </c>
      <c r="L357" s="48">
        <v>99704.535580776443</v>
      </c>
      <c r="M357" s="48">
        <v>52931.692509405402</v>
      </c>
      <c r="N357" s="48">
        <v>86029.174079636476</v>
      </c>
    </row>
    <row r="358" spans="1:14">
      <c r="A358" s="46">
        <v>353</v>
      </c>
      <c r="B358" s="46" t="s">
        <v>1930</v>
      </c>
      <c r="C358" s="47" t="s">
        <v>1931</v>
      </c>
      <c r="D358" s="46" t="s">
        <v>1223</v>
      </c>
      <c r="E358" s="48">
        <v>30947.815707689351</v>
      </c>
      <c r="F358" s="48">
        <v>35345.208248745475</v>
      </c>
      <c r="G358" s="48">
        <v>122284.41927379865</v>
      </c>
      <c r="H358" s="48">
        <v>183784.37657647152</v>
      </c>
      <c r="I358" s="48">
        <v>70328.751886471684</v>
      </c>
      <c r="J358" s="48">
        <v>154774.17443843171</v>
      </c>
      <c r="K358" s="48">
        <v>69567.297730708378</v>
      </c>
      <c r="L358" s="48">
        <v>143232.24244778085</v>
      </c>
      <c r="M358" s="48">
        <v>52931.692509405402</v>
      </c>
      <c r="N358" s="48">
        <v>91774.027106657275</v>
      </c>
    </row>
    <row r="359" spans="1:14" ht="20.399999999999999">
      <c r="A359" s="46">
        <v>354</v>
      </c>
      <c r="B359" s="46" t="s">
        <v>1932</v>
      </c>
      <c r="C359" s="47" t="s">
        <v>1933</v>
      </c>
      <c r="D359" s="46" t="s">
        <v>1223</v>
      </c>
      <c r="E359" s="48">
        <v>80746.88235201448</v>
      </c>
      <c r="F359" s="48">
        <v>43028.949172385801</v>
      </c>
      <c r="G359" s="48">
        <v>91861.505550477814</v>
      </c>
      <c r="H359" s="48">
        <v>113180.13287438592</v>
      </c>
      <c r="I359" s="48">
        <v>70328.751886471684</v>
      </c>
      <c r="J359" s="48">
        <v>107927.50929990759</v>
      </c>
      <c r="K359" s="48">
        <v>74444.834628458862</v>
      </c>
      <c r="L359" s="48">
        <v>105527.72751271116</v>
      </c>
      <c r="M359" s="48">
        <v>59989.251510659458</v>
      </c>
      <c r="N359" s="48">
        <v>75975.68128235008</v>
      </c>
    </row>
    <row r="360" spans="1:14" ht="20.399999999999999">
      <c r="A360" s="46">
        <v>355</v>
      </c>
      <c r="B360" s="46" t="s">
        <v>1934</v>
      </c>
      <c r="C360" s="47" t="s">
        <v>1935</v>
      </c>
      <c r="D360" s="46" t="s">
        <v>1223</v>
      </c>
      <c r="E360" s="48">
        <v>55411.00040789169</v>
      </c>
      <c r="F360" s="48">
        <v>35345.208248745475</v>
      </c>
      <c r="G360" s="48">
        <v>104539.78709612702</v>
      </c>
      <c r="H360" s="48">
        <v>185349.84902633473</v>
      </c>
      <c r="I360" s="48">
        <v>123207.51270336767</v>
      </c>
      <c r="J360" s="48">
        <v>109404.9810465841</v>
      </c>
      <c r="K360" s="48">
        <v>110063.08660203972</v>
      </c>
      <c r="L360" s="48">
        <v>143232.24244778085</v>
      </c>
      <c r="M360" s="48">
        <v>56460.472010032441</v>
      </c>
      <c r="N360" s="48">
        <v>86029.174079636476</v>
      </c>
    </row>
    <row r="361" spans="1:14" ht="30.6">
      <c r="A361" s="46">
        <v>356</v>
      </c>
      <c r="B361" s="46" t="s">
        <v>1936</v>
      </c>
      <c r="C361" s="47" t="s">
        <v>1937</v>
      </c>
      <c r="D361" s="46" t="s">
        <v>1223</v>
      </c>
      <c r="E361" s="48">
        <v>39578.046224687554</v>
      </c>
      <c r="F361" s="48">
        <v>44564.391708698626</v>
      </c>
      <c r="G361" s="48">
        <v>49490.603179368962</v>
      </c>
      <c r="H361" s="48">
        <v>183784.37657647152</v>
      </c>
      <c r="I361" s="48">
        <v>41421.695973235197</v>
      </c>
      <c r="J361" s="48">
        <v>82864.543450797166</v>
      </c>
      <c r="K361" s="48">
        <v>40882.949531779064</v>
      </c>
      <c r="L361" s="48">
        <v>143232.24244778085</v>
      </c>
      <c r="M361" s="48">
        <v>81161.928514421641</v>
      </c>
      <c r="N361" s="48">
        <v>75975.68128235008</v>
      </c>
    </row>
    <row r="362" spans="1:14" ht="20.399999999999999">
      <c r="A362" s="46">
        <v>357</v>
      </c>
      <c r="B362" s="46" t="s">
        <v>1938</v>
      </c>
      <c r="C362" s="47" t="s">
        <v>1939</v>
      </c>
      <c r="D362" s="46" t="s">
        <v>1223</v>
      </c>
      <c r="E362" s="48">
        <v>67026.017976546456</v>
      </c>
      <c r="F362" s="48">
        <v>44564.391708698626</v>
      </c>
      <c r="G362" s="48">
        <v>62419.264351837744</v>
      </c>
      <c r="H362" s="48">
        <v>66196.374652262399</v>
      </c>
      <c r="I362" s="48">
        <v>70328.751886471684</v>
      </c>
      <c r="J362" s="48">
        <v>59441.21088153508</v>
      </c>
      <c r="K362" s="48">
        <v>68953.904105232388</v>
      </c>
      <c r="L362" s="48">
        <v>75803.33569153944</v>
      </c>
      <c r="M362" s="48">
        <v>81161.928514421641</v>
      </c>
      <c r="N362" s="48">
        <v>61613.548714798082</v>
      </c>
    </row>
    <row r="363" spans="1:14" ht="30.6">
      <c r="A363" s="46">
        <v>358</v>
      </c>
      <c r="B363" s="46" t="s">
        <v>1940</v>
      </c>
      <c r="C363" s="47" t="s">
        <v>1941</v>
      </c>
      <c r="D363" s="46" t="s">
        <v>1223</v>
      </c>
      <c r="E363" s="48">
        <v>338399.65173524676</v>
      </c>
      <c r="F363" s="48">
        <v>89128.783417397251</v>
      </c>
      <c r="G363" s="48">
        <v>389664.24128391425</v>
      </c>
      <c r="H363" s="48">
        <v>243908.18044948991</v>
      </c>
      <c r="I363" s="48">
        <v>220328.1700704</v>
      </c>
      <c r="J363" s="48">
        <v>282820.52462052245</v>
      </c>
      <c r="K363" s="48">
        <v>219564.68889547209</v>
      </c>
      <c r="L363" s="48">
        <v>249260.03330352588</v>
      </c>
      <c r="M363" s="48">
        <v>434039.87857712433</v>
      </c>
      <c r="N363" s="48">
        <v>344691.18162124802</v>
      </c>
    </row>
    <row r="364" spans="1:14" ht="20.399999999999999">
      <c r="A364" s="46">
        <v>359</v>
      </c>
      <c r="B364" s="46" t="s">
        <v>1942</v>
      </c>
      <c r="C364" s="47" t="s">
        <v>1943</v>
      </c>
      <c r="D364" s="46" t="s">
        <v>1223</v>
      </c>
      <c r="E364" s="48">
        <v>30959.925196032</v>
      </c>
      <c r="F364" s="48">
        <v>82983.09632690021</v>
      </c>
      <c r="G364" s="48">
        <v>124107.42075479112</v>
      </c>
      <c r="H364" s="48">
        <v>117458.7427311012</v>
      </c>
      <c r="I364" s="48">
        <v>140833.76630899968</v>
      </c>
      <c r="J364" s="48">
        <v>107927.50929990759</v>
      </c>
      <c r="K364" s="48">
        <v>136100.14777193917</v>
      </c>
      <c r="L364" s="48">
        <v>93295.107510402551</v>
      </c>
      <c r="M364" s="48">
        <v>84690.708015048644</v>
      </c>
      <c r="N364" s="48">
        <v>78848.107795860473</v>
      </c>
    </row>
    <row r="365" spans="1:14">
      <c r="A365" s="46">
        <v>360</v>
      </c>
      <c r="B365" s="46" t="s">
        <v>1944</v>
      </c>
      <c r="C365" s="47" t="s">
        <v>1945</v>
      </c>
      <c r="D365" s="46" t="s">
        <v>1223</v>
      </c>
      <c r="E365" s="48">
        <v>12974.45179569231</v>
      </c>
      <c r="F365" s="48">
        <v>19979.032049880065</v>
      </c>
      <c r="G365" s="48">
        <v>14760.35533419776</v>
      </c>
      <c r="H365" s="48">
        <v>18186.376775766526</v>
      </c>
      <c r="I365" s="48">
        <v>9694.4394830975998</v>
      </c>
      <c r="J365" s="48">
        <v>16576.512279785467</v>
      </c>
      <c r="K365" s="48">
        <v>8037.5716441681925</v>
      </c>
      <c r="L365" s="48">
        <v>7122.3121050905602</v>
      </c>
      <c r="M365" s="48">
        <v>11997.850302131894</v>
      </c>
      <c r="N365" s="48">
        <v>4021.3971189145605</v>
      </c>
    </row>
    <row r="366" spans="1:14">
      <c r="A366" s="46">
        <v>361</v>
      </c>
      <c r="B366" s="46" t="s">
        <v>1946</v>
      </c>
      <c r="C366" s="47" t="s">
        <v>1947</v>
      </c>
      <c r="D366" s="46" t="s">
        <v>1223</v>
      </c>
      <c r="E366" s="48">
        <v>32114.363084697605</v>
      </c>
      <c r="F366" s="48">
        <v>35345.208248745475</v>
      </c>
      <c r="G366" s="48">
        <v>119381.96284673792</v>
      </c>
      <c r="H366" s="48">
        <v>183313.03749857281</v>
      </c>
      <c r="I366" s="48">
        <v>87955.005492103679</v>
      </c>
      <c r="J366" s="48">
        <v>720537.74572676199</v>
      </c>
      <c r="K366" s="48">
        <v>88404.386827779264</v>
      </c>
      <c r="L366" s="48">
        <v>155253.34740682191</v>
      </c>
      <c r="M366" s="48">
        <v>49402.913008778385</v>
      </c>
      <c r="N366" s="48">
        <v>169329.54297143809</v>
      </c>
    </row>
    <row r="367" spans="1:14">
      <c r="A367" s="46">
        <v>362</v>
      </c>
      <c r="B367" s="46" t="s">
        <v>1948</v>
      </c>
      <c r="C367" s="47" t="s">
        <v>1949</v>
      </c>
      <c r="D367" s="46" t="s">
        <v>1223</v>
      </c>
      <c r="E367" s="48">
        <v>34209.304567975378</v>
      </c>
      <c r="F367" s="48">
        <v>61468.621740707327</v>
      </c>
      <c r="G367" s="48">
        <v>68267.13303882035</v>
      </c>
      <c r="H367" s="48">
        <v>422082.18578570959</v>
      </c>
      <c r="I367" s="48">
        <v>52702.498280839682</v>
      </c>
      <c r="J367" s="48">
        <v>110972.54253391165</v>
      </c>
      <c r="K367" s="48">
        <v>48648.459951544319</v>
      </c>
      <c r="L367" s="48">
        <v>213450.0142189578</v>
      </c>
      <c r="M367" s="48">
        <v>278773.58054953517</v>
      </c>
      <c r="N367" s="48">
        <v>120593.08231670712</v>
      </c>
    </row>
    <row r="368" spans="1:14" ht="20.399999999999999">
      <c r="A368" s="46">
        <v>363</v>
      </c>
      <c r="B368" s="46" t="s">
        <v>1950</v>
      </c>
      <c r="C368" s="47" t="s">
        <v>1951</v>
      </c>
      <c r="D368" s="46" t="s">
        <v>1223</v>
      </c>
      <c r="E368" s="48">
        <v>32114.363084697605</v>
      </c>
      <c r="F368" s="48">
        <v>46103.75119025715</v>
      </c>
      <c r="G368" s="48">
        <v>99484.316432348714</v>
      </c>
      <c r="H368" s="48">
        <v>94116.360363583488</v>
      </c>
      <c r="I368" s="48">
        <v>111926.71039576319</v>
      </c>
      <c r="J368" s="48">
        <v>77296.997478564852</v>
      </c>
      <c r="K368" s="48">
        <v>110063.08660203972</v>
      </c>
      <c r="L368" s="48">
        <v>143232.24244778085</v>
      </c>
      <c r="M368" s="48">
        <v>49402.913008778385</v>
      </c>
      <c r="N368" s="48">
        <v>90337.813849902086</v>
      </c>
    </row>
    <row r="369" spans="1:14" ht="20.399999999999999">
      <c r="A369" s="46">
        <v>364</v>
      </c>
      <c r="B369" s="46" t="s">
        <v>1952</v>
      </c>
      <c r="C369" s="47" t="s">
        <v>1953</v>
      </c>
      <c r="D369" s="46" t="s">
        <v>1223</v>
      </c>
      <c r="E369" s="48">
        <v>43991.95472558208</v>
      </c>
      <c r="F369" s="48">
        <v>46103.75119025715</v>
      </c>
      <c r="G369" s="48">
        <v>77509.0148700602</v>
      </c>
      <c r="H369" s="48">
        <v>63971.549752707069</v>
      </c>
      <c r="I369" s="48">
        <v>87955.005492103679</v>
      </c>
      <c r="J369" s="48">
        <v>53873.664909302795</v>
      </c>
      <c r="K369" s="48">
        <v>84998.994631171154</v>
      </c>
      <c r="L369" s="48">
        <v>35608.949228622339</v>
      </c>
      <c r="M369" s="48">
        <v>84690.708015048644</v>
      </c>
      <c r="N369" s="48">
        <v>90337.813849902086</v>
      </c>
    </row>
    <row r="370" spans="1:14" ht="20.399999999999999">
      <c r="A370" s="46">
        <v>365</v>
      </c>
      <c r="B370" s="46" t="s">
        <v>1954</v>
      </c>
      <c r="C370" s="47" t="s">
        <v>1955</v>
      </c>
      <c r="D370" s="46" t="s">
        <v>1223</v>
      </c>
      <c r="E370" s="48">
        <v>68535.633603127601</v>
      </c>
      <c r="F370" s="48">
        <v>19979.032049880065</v>
      </c>
      <c r="G370" s="48">
        <v>52099.288713002497</v>
      </c>
      <c r="H370" s="48">
        <v>47727.977818805768</v>
      </c>
      <c r="I370" s="48">
        <v>31550.993954081277</v>
      </c>
      <c r="J370" s="48">
        <v>35675.537297799165</v>
      </c>
      <c r="K370" s="48">
        <v>31594.002012879024</v>
      </c>
      <c r="L370" s="48">
        <v>33911.606288820738</v>
      </c>
      <c r="M370" s="48">
        <v>58224.861760345942</v>
      </c>
      <c r="N370" s="48">
        <v>42942.776376980481</v>
      </c>
    </row>
    <row r="371" spans="1:14">
      <c r="A371" s="46">
        <v>366</v>
      </c>
      <c r="B371" s="46" t="s">
        <v>1956</v>
      </c>
      <c r="C371" s="47" t="s">
        <v>1957</v>
      </c>
      <c r="D371" s="46" t="s">
        <v>1223</v>
      </c>
      <c r="E371" s="48">
        <v>16045.072054006154</v>
      </c>
      <c r="F371" s="48">
        <v>19979.032049880065</v>
      </c>
      <c r="G371" s="48">
        <v>77509.0148700602</v>
      </c>
      <c r="H371" s="48">
        <v>82603.15263806771</v>
      </c>
      <c r="I371" s="48">
        <v>87955.005492103679</v>
      </c>
      <c r="J371" s="48">
        <v>52071.870096282626</v>
      </c>
      <c r="K371" s="48">
        <v>84998.994631171154</v>
      </c>
      <c r="L371" s="48">
        <v>75965.236095028216</v>
      </c>
      <c r="M371" s="48">
        <v>121742.89277163243</v>
      </c>
      <c r="N371" s="48">
        <v>57304.908944532486</v>
      </c>
    </row>
    <row r="372" spans="1:14">
      <c r="A372" s="46">
        <v>367</v>
      </c>
      <c r="B372" s="46" t="s">
        <v>1958</v>
      </c>
      <c r="C372" s="47" t="s">
        <v>1959</v>
      </c>
      <c r="D372" s="46" t="s">
        <v>1223</v>
      </c>
      <c r="E372" s="48">
        <v>68535.633603127601</v>
      </c>
      <c r="F372" s="48">
        <v>19979.032049880065</v>
      </c>
      <c r="G372" s="48">
        <v>60420.773605062888</v>
      </c>
      <c r="H372" s="48">
        <v>81472.461110476812</v>
      </c>
      <c r="I372" s="48">
        <v>68742.389061964801</v>
      </c>
      <c r="J372" s="48">
        <v>80900.587104605176</v>
      </c>
      <c r="K372" s="48">
        <v>66080.824767514365</v>
      </c>
      <c r="L372" s="48">
        <v>77602.519207729158</v>
      </c>
      <c r="M372" s="48">
        <v>59989.251510659458</v>
      </c>
      <c r="N372" s="48">
        <v>52996.269174266883</v>
      </c>
    </row>
    <row r="373" spans="1:14">
      <c r="A373" s="46">
        <v>368</v>
      </c>
      <c r="B373" s="46" t="s">
        <v>1960</v>
      </c>
      <c r="C373" s="47" t="s">
        <v>1961</v>
      </c>
      <c r="D373" s="46" t="s">
        <v>1223</v>
      </c>
      <c r="E373" s="48">
        <v>38007.511730910403</v>
      </c>
      <c r="F373" s="48">
        <v>19979.032049880065</v>
      </c>
      <c r="G373" s="48">
        <v>60420.773605062888</v>
      </c>
      <c r="H373" s="48">
        <v>73834.417881369605</v>
      </c>
      <c r="I373" s="48">
        <v>68742.389061964801</v>
      </c>
      <c r="J373" s="48">
        <v>80900.587104605176</v>
      </c>
      <c r="K373" s="48">
        <v>66080.824767514365</v>
      </c>
      <c r="L373" s="48">
        <v>59647.242201458685</v>
      </c>
      <c r="M373" s="48">
        <v>59989.251510659458</v>
      </c>
      <c r="N373" s="48">
        <v>42942.776376980481</v>
      </c>
    </row>
    <row r="374" spans="1:14" ht="20.399999999999999">
      <c r="A374" s="46">
        <v>369</v>
      </c>
      <c r="B374" s="46" t="s">
        <v>1962</v>
      </c>
      <c r="C374" s="47" t="s">
        <v>1963</v>
      </c>
      <c r="D374" s="46" t="s">
        <v>1223</v>
      </c>
      <c r="E374" s="48">
        <v>30947.815707689351</v>
      </c>
      <c r="F374" s="48">
        <v>53786.186465482235</v>
      </c>
      <c r="G374" s="48">
        <v>308459.54255043319</v>
      </c>
      <c r="H374" s="48">
        <v>246963.39774113282</v>
      </c>
      <c r="I374" s="48">
        <v>350762.44675207679</v>
      </c>
      <c r="J374" s="48">
        <v>143963.40556031076</v>
      </c>
      <c r="K374" s="48">
        <v>337535.7060464106</v>
      </c>
      <c r="L374" s="48">
        <v>143232.24244778085</v>
      </c>
      <c r="M374" s="48">
        <v>6704.6810511913518</v>
      </c>
      <c r="N374" s="48">
        <v>169329.54297143809</v>
      </c>
    </row>
    <row r="375" spans="1:14" ht="20.399999999999999">
      <c r="A375" s="46">
        <v>370</v>
      </c>
      <c r="B375" s="46" t="s">
        <v>1964</v>
      </c>
      <c r="C375" s="47" t="s">
        <v>1965</v>
      </c>
      <c r="D375" s="46" t="s">
        <v>1223</v>
      </c>
      <c r="E375" s="48">
        <v>32114.363084697605</v>
      </c>
      <c r="F375" s="48">
        <v>53786.186465482235</v>
      </c>
      <c r="G375" s="48">
        <v>53189.505139721208</v>
      </c>
      <c r="H375" s="48">
        <v>76125.83085010176</v>
      </c>
      <c r="I375" s="48">
        <v>52702.498280839682</v>
      </c>
      <c r="J375" s="48">
        <v>143963.40556031076</v>
      </c>
      <c r="K375" s="48">
        <v>50763.610384220163</v>
      </c>
      <c r="L375" s="48">
        <v>59647.242201458685</v>
      </c>
      <c r="M375" s="48">
        <v>66962.119803898473</v>
      </c>
      <c r="N375" s="48">
        <v>154967.41040388608</v>
      </c>
    </row>
    <row r="376" spans="1:14">
      <c r="A376" s="46">
        <v>371</v>
      </c>
      <c r="B376" s="46" t="s">
        <v>1966</v>
      </c>
      <c r="C376" s="47" t="s">
        <v>1967</v>
      </c>
      <c r="D376" s="46" t="s">
        <v>1223</v>
      </c>
      <c r="E376" s="48">
        <v>39578.046224687554</v>
      </c>
      <c r="F376" s="48">
        <v>46103.75119025715</v>
      </c>
      <c r="G376" s="48">
        <v>302156.79248382582</v>
      </c>
      <c r="H376" s="48">
        <v>213865.21041500161</v>
      </c>
      <c r="I376" s="48">
        <v>350762.44675207679</v>
      </c>
      <c r="J376" s="48">
        <v>77459.159011736687</v>
      </c>
      <c r="K376" s="48">
        <v>323471.7182944768</v>
      </c>
      <c r="L376" s="48">
        <v>143232.24244778085</v>
      </c>
      <c r="M376" s="48">
        <v>52176.533696271217</v>
      </c>
      <c r="N376" s="48">
        <v>78848.107795860473</v>
      </c>
    </row>
    <row r="377" spans="1:14">
      <c r="A377" s="46">
        <v>372</v>
      </c>
      <c r="B377" s="46" t="s">
        <v>1968</v>
      </c>
      <c r="C377" s="47" t="s">
        <v>1969</v>
      </c>
      <c r="D377" s="46" t="s">
        <v>1223</v>
      </c>
      <c r="E377" s="48">
        <v>65482.821415905884</v>
      </c>
      <c r="F377" s="48">
        <v>19979.032049880065</v>
      </c>
      <c r="G377" s="48">
        <v>60420.773605062888</v>
      </c>
      <c r="H377" s="48">
        <v>83763.874079208952</v>
      </c>
      <c r="I377" s="48">
        <v>68742.389061964801</v>
      </c>
      <c r="J377" s="48">
        <v>80900.587104605176</v>
      </c>
      <c r="K377" s="48">
        <v>66080.824767514365</v>
      </c>
      <c r="L377" s="48">
        <v>112309.26538142617</v>
      </c>
      <c r="M377" s="48">
        <v>59989.251510659458</v>
      </c>
      <c r="N377" s="48">
        <v>46820.552170219518</v>
      </c>
    </row>
    <row r="378" spans="1:14" ht="20.399999999999999">
      <c r="A378" s="46">
        <v>373</v>
      </c>
      <c r="B378" s="46" t="s">
        <v>1970</v>
      </c>
      <c r="C378" s="47" t="s">
        <v>1971</v>
      </c>
      <c r="D378" s="46" t="s">
        <v>1223</v>
      </c>
      <c r="E378" s="48">
        <v>32114.363084697605</v>
      </c>
      <c r="F378" s="48">
        <v>141375.61040132094</v>
      </c>
      <c r="G378" s="48">
        <v>187033.53553653724</v>
      </c>
      <c r="H378" s="48">
        <v>213865.21041500161</v>
      </c>
      <c r="I378" s="48">
        <v>209752.41790702078</v>
      </c>
      <c r="J378" s="48">
        <v>149894.91408477313</v>
      </c>
      <c r="K378" s="48">
        <v>207595.14072822753</v>
      </c>
      <c r="L378" s="48">
        <v>143232.24244778085</v>
      </c>
      <c r="M378" s="48">
        <v>229370.66754075672</v>
      </c>
      <c r="N378" s="48">
        <v>119481.45325597859</v>
      </c>
    </row>
    <row r="379" spans="1:14">
      <c r="A379" s="46">
        <v>374</v>
      </c>
      <c r="B379" s="46" t="s">
        <v>1972</v>
      </c>
      <c r="C379" s="47" t="s">
        <v>1973</v>
      </c>
      <c r="D379" s="46" t="s">
        <v>1223</v>
      </c>
      <c r="E379" s="48">
        <v>81739.046312861537</v>
      </c>
      <c r="F379" s="48">
        <v>19979.032049880065</v>
      </c>
      <c r="G379" s="48">
        <v>139692.96286084488</v>
      </c>
      <c r="H379" s="48">
        <v>188405.06631797762</v>
      </c>
      <c r="I379" s="48">
        <v>156873.65709012479</v>
      </c>
      <c r="J379" s="48">
        <v>22693.605669988916</v>
      </c>
      <c r="K379" s="48">
        <v>154837.91292994234</v>
      </c>
      <c r="L379" s="48">
        <v>77799.672118429182</v>
      </c>
      <c r="M379" s="48">
        <v>59989.251510659458</v>
      </c>
      <c r="N379" s="48">
        <v>42942.776376980481</v>
      </c>
    </row>
    <row r="380" spans="1:14" ht="30.6">
      <c r="A380" s="46">
        <v>375</v>
      </c>
      <c r="B380" s="46" t="s">
        <v>1974</v>
      </c>
      <c r="C380" s="47" t="s">
        <v>1975</v>
      </c>
      <c r="D380" s="46" t="s">
        <v>1223</v>
      </c>
      <c r="E380" s="48">
        <v>77693.871732000596</v>
      </c>
      <c r="F380" s="48">
        <v>50712.690096026112</v>
      </c>
      <c r="G380" s="48">
        <v>72160.576613042183</v>
      </c>
      <c r="H380" s="48">
        <v>106932.6052075008</v>
      </c>
      <c r="I380" s="48">
        <v>80199.453905625589</v>
      </c>
      <c r="J380" s="48">
        <v>81250.135298331094</v>
      </c>
      <c r="K380" s="48">
        <v>80151.510495818278</v>
      </c>
      <c r="L380" s="48">
        <v>99742.399384818185</v>
      </c>
      <c r="M380" s="48">
        <v>59989.251510659458</v>
      </c>
      <c r="N380" s="48">
        <v>71078.194076814849</v>
      </c>
    </row>
    <row r="381" spans="1:14" ht="30.6">
      <c r="A381" s="46">
        <v>376</v>
      </c>
      <c r="B381" s="46" t="s">
        <v>1976</v>
      </c>
      <c r="C381" s="47" t="s">
        <v>1977</v>
      </c>
      <c r="D381" s="46" t="s">
        <v>1223</v>
      </c>
      <c r="E381" s="48">
        <v>77693.871732000596</v>
      </c>
      <c r="F381" s="48">
        <v>50712.690096026112</v>
      </c>
      <c r="G381" s="48">
        <v>72160.576613042183</v>
      </c>
      <c r="H381" s="48">
        <v>61079.538512968196</v>
      </c>
      <c r="I381" s="48">
        <v>80199.453905625589</v>
      </c>
      <c r="J381" s="48">
        <v>81250.135298331094</v>
      </c>
      <c r="K381" s="48">
        <v>80151.510495818278</v>
      </c>
      <c r="L381" s="48">
        <v>81899.408142257671</v>
      </c>
      <c r="M381" s="48">
        <v>59989.251510659458</v>
      </c>
      <c r="N381" s="48">
        <v>71078.194076814849</v>
      </c>
    </row>
    <row r="382" spans="1:14">
      <c r="A382" s="46">
        <v>377</v>
      </c>
      <c r="B382" s="46" t="s">
        <v>1978</v>
      </c>
      <c r="C382" s="47" t="s">
        <v>1979</v>
      </c>
      <c r="D382" s="46" t="s">
        <v>1223</v>
      </c>
      <c r="E382" s="48">
        <v>32114.363084697605</v>
      </c>
      <c r="F382" s="48">
        <v>141375.61040132094</v>
      </c>
      <c r="G382" s="48">
        <v>294257.61957167223</v>
      </c>
      <c r="H382" s="48">
        <v>183313.03749857281</v>
      </c>
      <c r="I382" s="48">
        <v>333136.1931464448</v>
      </c>
      <c r="J382" s="48">
        <v>143963.40556031076</v>
      </c>
      <c r="K382" s="48">
        <v>323471.7182944768</v>
      </c>
      <c r="L382" s="48">
        <v>143232.24244778085</v>
      </c>
      <c r="M382" s="48">
        <v>49402.913008778385</v>
      </c>
      <c r="N382" s="48">
        <v>169329.54297143809</v>
      </c>
    </row>
    <row r="383" spans="1:14">
      <c r="A383" s="46">
        <v>378</v>
      </c>
      <c r="B383" s="46" t="s">
        <v>1980</v>
      </c>
      <c r="C383" s="47" t="s">
        <v>1981</v>
      </c>
      <c r="D383" s="46" t="s">
        <v>1223</v>
      </c>
      <c r="E383" s="48">
        <v>88802.914512738455</v>
      </c>
      <c r="F383" s="48">
        <v>50712.690096026112</v>
      </c>
      <c r="G383" s="48">
        <v>177791.18726240104</v>
      </c>
      <c r="H383" s="48">
        <v>130295.87794966222</v>
      </c>
      <c r="I383" s="48">
        <v>202701.91646476797</v>
      </c>
      <c r="J383" s="48">
        <v>264683.65803266148</v>
      </c>
      <c r="K383" s="48">
        <v>194022.22040174663</v>
      </c>
      <c r="L383" s="48">
        <v>213651.08407490354</v>
      </c>
      <c r="M383" s="48">
        <v>119978.50302131892</v>
      </c>
      <c r="N383" s="48">
        <v>96082.666876922871</v>
      </c>
    </row>
    <row r="384" spans="1:14">
      <c r="A384" s="46">
        <v>379</v>
      </c>
      <c r="B384" s="46" t="s">
        <v>1982</v>
      </c>
      <c r="C384" s="47" t="s">
        <v>1983</v>
      </c>
      <c r="D384" s="46" t="s">
        <v>1223</v>
      </c>
      <c r="E384" s="48">
        <v>88802.914512738455</v>
      </c>
      <c r="F384" s="48">
        <v>150597.40515810458</v>
      </c>
      <c r="G384" s="48">
        <v>177791.18726240104</v>
      </c>
      <c r="H384" s="48">
        <v>229141.29687321602</v>
      </c>
      <c r="I384" s="48">
        <v>202701.91646476797</v>
      </c>
      <c r="J384" s="48">
        <v>264683.65803266148</v>
      </c>
      <c r="K384" s="48">
        <v>194022.22040174663</v>
      </c>
      <c r="L384" s="48">
        <v>239185.65013159576</v>
      </c>
      <c r="M384" s="48">
        <v>342291.61156082165</v>
      </c>
      <c r="N384" s="48">
        <v>179383.03576872448</v>
      </c>
    </row>
    <row r="385" spans="1:14">
      <c r="A385" s="46">
        <v>380</v>
      </c>
      <c r="B385" s="46" t="s">
        <v>1984</v>
      </c>
      <c r="C385" s="47" t="s">
        <v>1985</v>
      </c>
      <c r="D385" s="46" t="s">
        <v>1223</v>
      </c>
      <c r="E385" s="48">
        <v>88802.914512738455</v>
      </c>
      <c r="F385" s="48">
        <v>46103.75119025715</v>
      </c>
      <c r="G385" s="48">
        <v>55515.861176990227</v>
      </c>
      <c r="H385" s="48">
        <v>69251.591943905281</v>
      </c>
      <c r="I385" s="48">
        <v>62573.200299993601</v>
      </c>
      <c r="J385" s="48">
        <v>49008.818914148353</v>
      </c>
      <c r="K385" s="48">
        <v>61305.167615604434</v>
      </c>
      <c r="L385" s="48">
        <v>61821.14681281997</v>
      </c>
      <c r="M385" s="48">
        <v>90336.755216051883</v>
      </c>
      <c r="N385" s="48">
        <v>39065.000583741436</v>
      </c>
    </row>
    <row r="386" spans="1:14">
      <c r="A386" s="46">
        <v>381</v>
      </c>
      <c r="B386" s="46" t="s">
        <v>1986</v>
      </c>
      <c r="C386" s="47" t="s">
        <v>1987</v>
      </c>
      <c r="D386" s="46" t="s">
        <v>1223</v>
      </c>
      <c r="E386" s="48">
        <v>27649.998382375383</v>
      </c>
      <c r="F386" s="48">
        <v>50712.690096026112</v>
      </c>
      <c r="G386" s="48">
        <v>54709.197639201106</v>
      </c>
      <c r="H386" s="48">
        <v>117913.10837960194</v>
      </c>
      <c r="I386" s="48">
        <v>62573.200299993601</v>
      </c>
      <c r="J386" s="48">
        <v>53805.196706408024</v>
      </c>
      <c r="K386" s="48">
        <v>59505.174597397301</v>
      </c>
      <c r="L386" s="48">
        <v>47240.97095992422</v>
      </c>
      <c r="M386" s="48">
        <v>84690.708015048644</v>
      </c>
      <c r="N386" s="48">
        <v>64629.596553984004</v>
      </c>
    </row>
    <row r="387" spans="1:14">
      <c r="A387" s="46">
        <v>382</v>
      </c>
      <c r="B387" s="46" t="s">
        <v>1988</v>
      </c>
      <c r="C387" s="47" t="s">
        <v>1989</v>
      </c>
      <c r="D387" s="46" t="s">
        <v>1223</v>
      </c>
      <c r="E387" s="48">
        <v>10836.781117834043</v>
      </c>
      <c r="F387" s="48">
        <v>9223.1004051988475</v>
      </c>
      <c r="G387" s="48">
        <v>11598.074872505857</v>
      </c>
      <c r="H387" s="48">
        <v>8911.0504339583986</v>
      </c>
      <c r="I387" s="48">
        <v>9694.4394830975998</v>
      </c>
      <c r="J387" s="48">
        <v>16576.512279785467</v>
      </c>
      <c r="K387" s="48">
        <v>8037.5716441681925</v>
      </c>
      <c r="L387" s="48">
        <v>8309.1465145364473</v>
      </c>
      <c r="M387" s="48">
        <v>42345.354007524322</v>
      </c>
      <c r="N387" s="48">
        <v>13715.836602012159</v>
      </c>
    </row>
    <row r="388" spans="1:14">
      <c r="A388" s="46">
        <v>383</v>
      </c>
      <c r="B388" s="46" t="s">
        <v>1990</v>
      </c>
      <c r="C388" s="47" t="s">
        <v>1991</v>
      </c>
      <c r="D388" s="46" t="s">
        <v>1223</v>
      </c>
      <c r="E388" s="48">
        <v>24118.064282436921</v>
      </c>
      <c r="F388" s="48">
        <v>64542.118110163457</v>
      </c>
      <c r="G388" s="48">
        <v>107918.50032584247</v>
      </c>
      <c r="H388" s="48">
        <v>89110.504339583989</v>
      </c>
      <c r="I388" s="48">
        <v>123207.51270336767</v>
      </c>
      <c r="J388" s="48">
        <v>115134.68855198822</v>
      </c>
      <c r="K388" s="48">
        <v>117602.36405677671</v>
      </c>
      <c r="L388" s="48">
        <v>151930.47219005643</v>
      </c>
      <c r="M388" s="48">
        <v>161970.97907878054</v>
      </c>
      <c r="N388" s="48">
        <v>91774.027106657275</v>
      </c>
    </row>
    <row r="389" spans="1:14">
      <c r="A389" s="46">
        <v>384</v>
      </c>
      <c r="B389" s="46" t="s">
        <v>1992</v>
      </c>
      <c r="C389" s="47" t="s">
        <v>1993</v>
      </c>
      <c r="D389" s="46" t="s">
        <v>1223</v>
      </c>
      <c r="E389" s="48">
        <v>34209.304567975378</v>
      </c>
      <c r="F389" s="48">
        <v>24589.276604064256</v>
      </c>
      <c r="G389" s="48">
        <v>52518.401854291966</v>
      </c>
      <c r="H389" s="48">
        <v>63650.360242559997</v>
      </c>
      <c r="I389" s="48">
        <v>52702.498280839682</v>
      </c>
      <c r="J389" s="48">
        <v>64846.595320595552</v>
      </c>
      <c r="K389" s="48">
        <v>50763.610384220163</v>
      </c>
      <c r="L389" s="48">
        <v>49843.128251481598</v>
      </c>
      <c r="M389" s="48">
        <v>106727.93599646442</v>
      </c>
      <c r="N389" s="48">
        <v>51689.315110619653</v>
      </c>
    </row>
    <row r="390" spans="1:14">
      <c r="A390" s="46">
        <v>385</v>
      </c>
      <c r="B390" s="46" t="s">
        <v>1994</v>
      </c>
      <c r="C390" s="47" t="s">
        <v>1995</v>
      </c>
      <c r="D390" s="46" t="s">
        <v>1223</v>
      </c>
      <c r="E390" s="48">
        <v>34209.304567975378</v>
      </c>
      <c r="F390" s="48">
        <v>24589.276604064256</v>
      </c>
      <c r="G390" s="48">
        <v>52518.401854291966</v>
      </c>
      <c r="H390" s="48">
        <v>63650.360242559997</v>
      </c>
      <c r="I390" s="48">
        <v>52702.498280839682</v>
      </c>
      <c r="J390" s="48">
        <v>64846.595320595552</v>
      </c>
      <c r="K390" s="48">
        <v>50763.610384220163</v>
      </c>
      <c r="L390" s="48">
        <v>49843.128251481598</v>
      </c>
      <c r="M390" s="48">
        <v>106727.93599646442</v>
      </c>
      <c r="N390" s="48">
        <v>51689.315110619653</v>
      </c>
    </row>
    <row r="391" spans="1:14">
      <c r="A391" s="46">
        <v>386</v>
      </c>
      <c r="B391" s="46" t="s">
        <v>1996</v>
      </c>
      <c r="C391" s="47" t="s">
        <v>1997</v>
      </c>
      <c r="D391" s="46" t="s">
        <v>1223</v>
      </c>
      <c r="E391" s="48">
        <v>39578.046224687554</v>
      </c>
      <c r="F391" s="48">
        <v>19979.032049880065</v>
      </c>
      <c r="G391" s="48">
        <v>38471.18385060344</v>
      </c>
      <c r="H391" s="48">
        <v>73834.417881369605</v>
      </c>
      <c r="I391" s="48">
        <v>43184.321333798405</v>
      </c>
      <c r="J391" s="48">
        <v>43225.057564353636</v>
      </c>
      <c r="K391" s="48">
        <v>42660.469076639019</v>
      </c>
      <c r="L391" s="48">
        <v>70267.386410955776</v>
      </c>
      <c r="M391" s="48">
        <v>85696.410172727337</v>
      </c>
      <c r="N391" s="48">
        <v>48136.123513407278</v>
      </c>
    </row>
    <row r="392" spans="1:14">
      <c r="A392" s="46">
        <v>387</v>
      </c>
      <c r="B392" s="46" t="s">
        <v>1998</v>
      </c>
      <c r="C392" s="47" t="s">
        <v>1999</v>
      </c>
      <c r="D392" s="46" t="s">
        <v>1223</v>
      </c>
      <c r="E392" s="48">
        <v>16045.072054006154</v>
      </c>
      <c r="F392" s="48">
        <v>19979.032049880065</v>
      </c>
      <c r="G392" s="48">
        <v>52099.288713002497</v>
      </c>
      <c r="H392" s="48">
        <v>72561.410676518397</v>
      </c>
      <c r="I392" s="48">
        <v>43184.321333798405</v>
      </c>
      <c r="J392" s="48">
        <v>41080.921736859651</v>
      </c>
      <c r="K392" s="48">
        <v>42660.469076639019</v>
      </c>
      <c r="L392" s="48">
        <v>70267.386410955776</v>
      </c>
      <c r="M392" s="48">
        <v>85696.410172727337</v>
      </c>
      <c r="N392" s="48">
        <v>42942.776376980481</v>
      </c>
    </row>
    <row r="393" spans="1:14">
      <c r="A393" s="46">
        <v>388</v>
      </c>
      <c r="B393" s="46" t="s">
        <v>2000</v>
      </c>
      <c r="C393" s="47" t="s">
        <v>2001</v>
      </c>
      <c r="D393" s="46" t="s">
        <v>1223</v>
      </c>
      <c r="E393" s="48">
        <v>16045.072054006154</v>
      </c>
      <c r="F393" s="48">
        <v>19979.032049880065</v>
      </c>
      <c r="G393" s="48">
        <v>52099.288713002497</v>
      </c>
      <c r="H393" s="48">
        <v>81472.461110476812</v>
      </c>
      <c r="I393" s="48">
        <v>43184.321333798405</v>
      </c>
      <c r="J393" s="48">
        <v>41080.921736859651</v>
      </c>
      <c r="K393" s="48">
        <v>42660.469076639019</v>
      </c>
      <c r="L393" s="48">
        <v>70267.386410955776</v>
      </c>
      <c r="M393" s="48">
        <v>85696.410172727337</v>
      </c>
      <c r="N393" s="48">
        <v>47251.416147246076</v>
      </c>
    </row>
    <row r="394" spans="1:14" ht="20.399999999999999">
      <c r="A394" s="46">
        <v>389</v>
      </c>
      <c r="B394" s="46" t="s">
        <v>2002</v>
      </c>
      <c r="C394" s="47" t="s">
        <v>2003</v>
      </c>
      <c r="D394" s="46" t="s">
        <v>1223</v>
      </c>
      <c r="E394" s="48">
        <v>16045.072054006154</v>
      </c>
      <c r="F394" s="48">
        <v>19979.032049880065</v>
      </c>
      <c r="G394" s="48">
        <v>49490.603179368962</v>
      </c>
      <c r="H394" s="48">
        <v>76125.83085010176</v>
      </c>
      <c r="I394" s="48">
        <v>43184.321333798405</v>
      </c>
      <c r="J394" s="48">
        <v>31531.409227852797</v>
      </c>
      <c r="K394" s="48">
        <v>42660.469076639019</v>
      </c>
      <c r="L394" s="48">
        <v>70267.386410955776</v>
      </c>
      <c r="M394" s="48">
        <v>85696.410172727337</v>
      </c>
      <c r="N394" s="48">
        <v>65922.188485063685</v>
      </c>
    </row>
    <row r="395" spans="1:14" ht="30.6">
      <c r="A395" s="46">
        <v>390</v>
      </c>
      <c r="B395" s="46" t="s">
        <v>2004</v>
      </c>
      <c r="C395" s="47" t="s">
        <v>2005</v>
      </c>
      <c r="D395" s="46" t="s">
        <v>1223</v>
      </c>
      <c r="E395" s="48">
        <v>55411.00040789169</v>
      </c>
      <c r="F395" s="48">
        <v>141375.61040132094</v>
      </c>
      <c r="G395" s="48">
        <v>214863.82254890763</v>
      </c>
      <c r="H395" s="48">
        <v>216411.22482470397</v>
      </c>
      <c r="I395" s="48">
        <v>245004.92511828477</v>
      </c>
      <c r="J395" s="48">
        <v>275494.42691078247</v>
      </c>
      <c r="K395" s="48">
        <v>234443.27395779011</v>
      </c>
      <c r="L395" s="48">
        <v>170563.38072383235</v>
      </c>
      <c r="M395" s="48">
        <v>423453.54007524322</v>
      </c>
      <c r="N395" s="48">
        <v>189436.52856601088</v>
      </c>
    </row>
    <row r="396" spans="1:14">
      <c r="A396" s="46">
        <v>391</v>
      </c>
      <c r="B396" s="46" t="s">
        <v>2006</v>
      </c>
      <c r="C396" s="47" t="s">
        <v>2007</v>
      </c>
      <c r="D396" s="46" t="s">
        <v>1223</v>
      </c>
      <c r="E396" s="48">
        <v>34209.304567975378</v>
      </c>
      <c r="F396" s="48">
        <v>10759.848589926913</v>
      </c>
      <c r="G396" s="48">
        <v>30049.717625498233</v>
      </c>
      <c r="H396" s="48">
        <v>34371.1945309824</v>
      </c>
      <c r="I396" s="48">
        <v>35076.244675207679</v>
      </c>
      <c r="J396" s="48">
        <v>32414.288686232674</v>
      </c>
      <c r="K396" s="48">
        <v>31976.84424119335</v>
      </c>
      <c r="L396" s="48">
        <v>34422.114819176451</v>
      </c>
      <c r="M396" s="48">
        <v>70575.590012540546</v>
      </c>
      <c r="N396" s="48">
        <v>25851.838621593597</v>
      </c>
    </row>
    <row r="397" spans="1:14" ht="20.399999999999999">
      <c r="A397" s="46">
        <v>392</v>
      </c>
      <c r="B397" s="46" t="s">
        <v>2008</v>
      </c>
      <c r="C397" s="47" t="s">
        <v>2009</v>
      </c>
      <c r="D397" s="46" t="s">
        <v>1223</v>
      </c>
      <c r="E397" s="48">
        <v>181595.098135156</v>
      </c>
      <c r="F397" s="48">
        <v>7686.3522204707842</v>
      </c>
      <c r="G397" s="48">
        <v>35093.023562991832</v>
      </c>
      <c r="H397" s="48">
        <v>31450.459026108412</v>
      </c>
      <c r="I397" s="48">
        <v>38601.495396334081</v>
      </c>
      <c r="J397" s="48">
        <v>42342.178105973762</v>
      </c>
      <c r="K397" s="48">
        <v>39705.251397118758</v>
      </c>
      <c r="L397" s="48">
        <v>11620.270895564801</v>
      </c>
      <c r="M397" s="48">
        <v>22231.310853950272</v>
      </c>
      <c r="N397" s="48">
        <v>41650.184445900799</v>
      </c>
    </row>
    <row r="398" spans="1:14">
      <c r="A398" s="46">
        <v>393</v>
      </c>
      <c r="B398" s="46" t="s">
        <v>2010</v>
      </c>
      <c r="C398" s="47" t="s">
        <v>2011</v>
      </c>
      <c r="D398" s="46" t="s">
        <v>1223</v>
      </c>
      <c r="E398" s="48">
        <v>27322.669075634389</v>
      </c>
      <c r="F398" s="48">
        <v>2767.9746402918399</v>
      </c>
      <c r="G398" s="48">
        <v>25874.034644652544</v>
      </c>
      <c r="H398" s="48">
        <v>43859.341564473347</v>
      </c>
      <c r="I398" s="48">
        <v>6327.8250444218884</v>
      </c>
      <c r="J398" s="48">
        <v>32252.127153060861</v>
      </c>
      <c r="K398" s="48">
        <v>5675.6536610135045</v>
      </c>
      <c r="L398" s="48">
        <v>3322.8752167654397</v>
      </c>
      <c r="M398" s="48">
        <v>12071.95467164506</v>
      </c>
      <c r="N398" s="48">
        <v>21399.577525652479</v>
      </c>
    </row>
    <row r="399" spans="1:14">
      <c r="A399" s="46">
        <v>394</v>
      </c>
      <c r="B399" s="46" t="s">
        <v>2012</v>
      </c>
      <c r="C399" s="47" t="s">
        <v>2013</v>
      </c>
      <c r="D399" s="46" t="s">
        <v>1223</v>
      </c>
      <c r="E399" s="48">
        <v>36126.640222227696</v>
      </c>
      <c r="F399" s="48">
        <v>23053.834067751428</v>
      </c>
      <c r="G399" s="48">
        <v>26774.932051162625</v>
      </c>
      <c r="H399" s="48">
        <v>43859.341564473347</v>
      </c>
      <c r="I399" s="48">
        <v>6327.8250444218884</v>
      </c>
      <c r="J399" s="48">
        <v>39459.306405141506</v>
      </c>
      <c r="K399" s="48">
        <v>5675.6536610135045</v>
      </c>
      <c r="L399" s="48">
        <v>35456.188364040194</v>
      </c>
      <c r="M399" s="48">
        <v>15879.507752821621</v>
      </c>
      <c r="N399" s="48">
        <v>25133.731993215999</v>
      </c>
    </row>
    <row r="400" spans="1:14" ht="30.6">
      <c r="A400" s="46">
        <v>395</v>
      </c>
      <c r="B400" s="46" t="s">
        <v>2014</v>
      </c>
      <c r="C400" s="47" t="s">
        <v>2015</v>
      </c>
      <c r="D400" s="46" t="s">
        <v>1223</v>
      </c>
      <c r="E400" s="48">
        <v>6869.7127367831627</v>
      </c>
      <c r="F400" s="48">
        <v>2767.9746402918399</v>
      </c>
      <c r="G400" s="48">
        <v>5470.6668598220795</v>
      </c>
      <c r="H400" s="48">
        <v>11767.809166486015</v>
      </c>
      <c r="I400" s="48">
        <v>4388.9371478023677</v>
      </c>
      <c r="J400" s="48">
        <v>5675.6536610135045</v>
      </c>
      <c r="K400" s="48">
        <v>4256.7402457601283</v>
      </c>
      <c r="L400" s="48">
        <v>2492.4828246778879</v>
      </c>
      <c r="M400" s="48">
        <v>12071.95467164506</v>
      </c>
      <c r="N400" s="48">
        <v>3949.5864560768</v>
      </c>
    </row>
    <row r="401" spans="1:14">
      <c r="A401" s="46">
        <v>396</v>
      </c>
      <c r="B401" s="46" t="s">
        <v>2016</v>
      </c>
      <c r="C401" s="47" t="s">
        <v>2017</v>
      </c>
      <c r="D401" s="46" t="s">
        <v>1223</v>
      </c>
      <c r="E401" s="48">
        <v>42141.019432408611</v>
      </c>
      <c r="F401" s="48">
        <v>924.39907798425588</v>
      </c>
      <c r="G401" s="48">
        <v>1478.9621443425183</v>
      </c>
      <c r="H401" s="48">
        <v>5041.1085312107525</v>
      </c>
      <c r="I401" s="48">
        <v>1674.49409253504</v>
      </c>
      <c r="J401" s="48">
        <v>2612.6024788792315</v>
      </c>
      <c r="K401" s="48">
        <v>1625.6693700474393</v>
      </c>
      <c r="L401" s="48">
        <v>2492.4828246778879</v>
      </c>
      <c r="M401" s="48">
        <v>3384.0995411013191</v>
      </c>
      <c r="N401" s="48">
        <v>5170.3677243187203</v>
      </c>
    </row>
    <row r="402" spans="1:14" ht="20.399999999999999">
      <c r="A402" s="46">
        <v>397</v>
      </c>
      <c r="B402" s="46" t="s">
        <v>2018</v>
      </c>
      <c r="C402" s="47" t="s">
        <v>2019</v>
      </c>
      <c r="D402" s="46" t="s">
        <v>1223</v>
      </c>
      <c r="E402" s="48">
        <v>11100.364314092307</v>
      </c>
      <c r="F402" s="48">
        <v>2767.9746402918399</v>
      </c>
      <c r="G402" s="48">
        <v>5486.3346408048637</v>
      </c>
      <c r="H402" s="48">
        <v>43859.341564473347</v>
      </c>
      <c r="I402" s="48">
        <v>6327.8250444218884</v>
      </c>
      <c r="J402" s="48">
        <v>39459.306405141506</v>
      </c>
      <c r="K402" s="48">
        <v>5675.6536610135045</v>
      </c>
      <c r="L402" s="48">
        <v>35456.188364040194</v>
      </c>
      <c r="M402" s="48">
        <v>12071.95467164506</v>
      </c>
      <c r="N402" s="48">
        <v>21399.577525652479</v>
      </c>
    </row>
    <row r="403" spans="1:14">
      <c r="A403" s="46">
        <v>398</v>
      </c>
      <c r="B403" s="46" t="s">
        <v>2020</v>
      </c>
      <c r="C403" s="47" t="s">
        <v>2021</v>
      </c>
      <c r="D403" s="46" t="s">
        <v>1223</v>
      </c>
      <c r="E403" s="48">
        <v>4731.8588901936646</v>
      </c>
      <c r="F403" s="48">
        <v>2767.9746402918399</v>
      </c>
      <c r="G403" s="48">
        <v>25874.034644652544</v>
      </c>
      <c r="H403" s="48">
        <v>43859.341564473347</v>
      </c>
      <c r="I403" s="48">
        <v>6327.8250444218884</v>
      </c>
      <c r="J403" s="48">
        <v>39459.306405141506</v>
      </c>
      <c r="K403" s="48">
        <v>5675.6536610135045</v>
      </c>
      <c r="L403" s="48">
        <v>3322.8752167654397</v>
      </c>
      <c r="M403" s="48">
        <v>12071.95467164506</v>
      </c>
      <c r="N403" s="48">
        <v>21399.577525652479</v>
      </c>
    </row>
    <row r="404" spans="1:14" ht="20.399999999999999">
      <c r="A404" s="46">
        <v>399</v>
      </c>
      <c r="B404" s="46" t="s">
        <v>2022</v>
      </c>
      <c r="C404" s="47" t="s">
        <v>2023</v>
      </c>
      <c r="D404" s="46" t="s">
        <v>1223</v>
      </c>
      <c r="E404" s="48">
        <v>9990.3278826830774</v>
      </c>
      <c r="F404" s="48">
        <v>924.39907798425588</v>
      </c>
      <c r="G404" s="48">
        <v>5478.5007503134721</v>
      </c>
      <c r="H404" s="48">
        <v>31878.711706304512</v>
      </c>
      <c r="I404" s="48">
        <v>5270.2498280839682</v>
      </c>
      <c r="J404" s="48">
        <v>4027.0114071000571</v>
      </c>
      <c r="K404" s="48">
        <v>4864.8459951544328</v>
      </c>
      <c r="L404" s="48">
        <v>3322.8752167654397</v>
      </c>
      <c r="M404" s="48">
        <v>8821.9487515675683</v>
      </c>
      <c r="N404" s="48">
        <v>2932.7474702941186</v>
      </c>
    </row>
    <row r="405" spans="1:14" ht="20.399999999999999">
      <c r="A405" s="46">
        <v>400</v>
      </c>
      <c r="B405" s="46" t="s">
        <v>2024</v>
      </c>
      <c r="C405" s="47" t="s">
        <v>2025</v>
      </c>
      <c r="D405" s="46" t="s">
        <v>1223</v>
      </c>
      <c r="E405" s="48">
        <v>2121.5823576316061</v>
      </c>
      <c r="F405" s="48">
        <v>924.39907798425588</v>
      </c>
      <c r="G405" s="48">
        <v>3916.9452456959998</v>
      </c>
      <c r="H405" s="48">
        <v>6003.3714132367368</v>
      </c>
      <c r="I405" s="48">
        <v>4036.4120756897282</v>
      </c>
      <c r="J405" s="48">
        <v>2864.8537527020544</v>
      </c>
      <c r="K405" s="48">
        <v>3851.3364128305921</v>
      </c>
      <c r="L405" s="48">
        <v>2492.4828246778879</v>
      </c>
      <c r="M405" s="48">
        <v>5646.0472010032427</v>
      </c>
      <c r="N405" s="48">
        <v>2230.4391877408257</v>
      </c>
    </row>
    <row r="406" spans="1:14" ht="30.6">
      <c r="A406" s="46">
        <v>401</v>
      </c>
      <c r="B406" s="46" t="s">
        <v>2026</v>
      </c>
      <c r="C406" s="47" t="s">
        <v>2027</v>
      </c>
      <c r="D406" s="46" t="s">
        <v>1223</v>
      </c>
      <c r="E406" s="48">
        <v>7487.700291869538</v>
      </c>
      <c r="F406" s="48">
        <v>2767.9746402918399</v>
      </c>
      <c r="G406" s="48">
        <v>6197.6515710111544</v>
      </c>
      <c r="H406" s="48">
        <v>31878.711706304512</v>
      </c>
      <c r="I406" s="48">
        <v>7032.8751886471682</v>
      </c>
      <c r="J406" s="48">
        <v>118558.09869672653</v>
      </c>
      <c r="K406" s="48">
        <v>6796.5952590636707</v>
      </c>
      <c r="L406" s="48">
        <v>35456.188364040194</v>
      </c>
      <c r="M406" s="48">
        <v>12071.95467164506</v>
      </c>
      <c r="N406" s="48">
        <v>21399.577525652479</v>
      </c>
    </row>
    <row r="407" spans="1:14">
      <c r="A407" s="46">
        <v>402</v>
      </c>
      <c r="B407" s="46" t="s">
        <v>2028</v>
      </c>
      <c r="C407" s="47" t="s">
        <v>2029</v>
      </c>
      <c r="D407" s="46" t="s">
        <v>1223</v>
      </c>
      <c r="E407" s="48">
        <v>2785.182318808615</v>
      </c>
      <c r="F407" s="48">
        <v>924.39907798425588</v>
      </c>
      <c r="G407" s="48">
        <v>4087.8219820394879</v>
      </c>
      <c r="H407" s="48">
        <v>6005.982710067201</v>
      </c>
      <c r="I407" s="48">
        <v>5270.2498280839682</v>
      </c>
      <c r="J407" s="48">
        <v>4234.2178105973753</v>
      </c>
      <c r="K407" s="48">
        <v>3851.3364128305921</v>
      </c>
      <c r="L407" s="48">
        <v>2492.4828246778879</v>
      </c>
      <c r="M407" s="48">
        <v>8821.9487515675683</v>
      </c>
      <c r="N407" s="48">
        <v>2585.1838621593602</v>
      </c>
    </row>
    <row r="408" spans="1:14">
      <c r="A408" s="46">
        <v>403</v>
      </c>
      <c r="B408" s="46" t="s">
        <v>2030</v>
      </c>
      <c r="C408" s="47" t="s">
        <v>2031</v>
      </c>
      <c r="D408" s="46" t="s">
        <v>1223</v>
      </c>
      <c r="E408" s="48">
        <v>5348.357351335384</v>
      </c>
      <c r="F408" s="48">
        <v>924.39907798425588</v>
      </c>
      <c r="G408" s="48">
        <v>5209.5371767756797</v>
      </c>
      <c r="H408" s="48">
        <v>12297.902423070207</v>
      </c>
      <c r="I408" s="48">
        <v>5111.6135456332795</v>
      </c>
      <c r="J408" s="48">
        <v>8702.6689468873719</v>
      </c>
      <c r="K408" s="48">
        <v>4864.8459951544328</v>
      </c>
      <c r="L408" s="48">
        <v>5135.1152171074564</v>
      </c>
      <c r="M408" s="48">
        <v>9527.7046516929731</v>
      </c>
      <c r="N408" s="48">
        <v>3159.6691648614396</v>
      </c>
    </row>
    <row r="409" spans="1:14">
      <c r="A409" s="46">
        <v>404</v>
      </c>
      <c r="B409" s="46" t="s">
        <v>2032</v>
      </c>
      <c r="C409" s="47" t="s">
        <v>2033</v>
      </c>
      <c r="D409" s="46" t="s">
        <v>1223</v>
      </c>
      <c r="E409" s="48">
        <v>5348.357351335384</v>
      </c>
      <c r="F409" s="48">
        <v>924.39907798425588</v>
      </c>
      <c r="G409" s="48">
        <v>5478.5007503134721</v>
      </c>
      <c r="H409" s="48">
        <v>11767.809166486015</v>
      </c>
      <c r="I409" s="48">
        <v>3860.1495396334076</v>
      </c>
      <c r="J409" s="48">
        <v>3963.9485886443513</v>
      </c>
      <c r="K409" s="48">
        <v>3747.9584354335602</v>
      </c>
      <c r="L409" s="48">
        <v>5135.1152171074564</v>
      </c>
      <c r="M409" s="48">
        <v>1058.6338501881082</v>
      </c>
      <c r="N409" s="48">
        <v>3159.6691648614396</v>
      </c>
    </row>
    <row r="410" spans="1:14" ht="20.399999999999999">
      <c r="A410" s="46">
        <v>405</v>
      </c>
      <c r="B410" s="46" t="s">
        <v>2034</v>
      </c>
      <c r="C410" s="47" t="s">
        <v>2035</v>
      </c>
      <c r="D410" s="46" t="s">
        <v>1223</v>
      </c>
      <c r="E410" s="48">
        <v>163296.45030058338</v>
      </c>
      <c r="F410" s="48">
        <v>36881.956433473541</v>
      </c>
      <c r="G410" s="48">
        <v>139639.91991473976</v>
      </c>
      <c r="H410" s="48">
        <v>73813.527506725892</v>
      </c>
      <c r="I410" s="48">
        <v>158460.01991463167</v>
      </c>
      <c r="J410" s="48">
        <v>135089.56610618648</v>
      </c>
      <c r="K410" s="48">
        <v>153133.18981247363</v>
      </c>
      <c r="L410" s="48">
        <v>142196.86325450189</v>
      </c>
      <c r="M410" s="48">
        <v>44109.743757837838</v>
      </c>
      <c r="N410" s="48">
        <v>129115.57178229248</v>
      </c>
    </row>
    <row r="411" spans="1:14" ht="20.399999999999999">
      <c r="A411" s="46">
        <v>406</v>
      </c>
      <c r="B411" s="46" t="s">
        <v>2036</v>
      </c>
      <c r="C411" s="47" t="s">
        <v>2037</v>
      </c>
      <c r="D411" s="46" t="s">
        <v>1223</v>
      </c>
      <c r="E411" s="48">
        <v>163296.45030058338</v>
      </c>
      <c r="F411" s="48">
        <v>19979.032049880065</v>
      </c>
      <c r="G411" s="48">
        <v>14398.217425627972</v>
      </c>
      <c r="H411" s="48">
        <v>16260.545363299329</v>
      </c>
      <c r="I411" s="48">
        <v>16216.153317181441</v>
      </c>
      <c r="J411" s="48">
        <v>14234.179022859264</v>
      </c>
      <c r="K411" s="48">
        <v>15912.100442484289</v>
      </c>
      <c r="L411" s="48">
        <v>14527.949916286465</v>
      </c>
      <c r="M411" s="48">
        <v>46646.936218788673</v>
      </c>
      <c r="N411" s="48">
        <v>10915.220751339521</v>
      </c>
    </row>
    <row r="412" spans="1:14">
      <c r="A412" s="46">
        <v>407</v>
      </c>
      <c r="B412" s="46" t="s">
        <v>2038</v>
      </c>
      <c r="C412" s="47" t="s">
        <v>2039</v>
      </c>
      <c r="D412" s="46" t="s">
        <v>1223</v>
      </c>
      <c r="E412" s="48">
        <v>47489.376783743995</v>
      </c>
      <c r="F412" s="48">
        <v>58395.125371251197</v>
      </c>
      <c r="G412" s="48">
        <v>65529.563685998226</v>
      </c>
      <c r="H412" s="48">
        <v>69640.675171644412</v>
      </c>
      <c r="I412" s="48">
        <v>73148.952463372814</v>
      </c>
      <c r="J412" s="48">
        <v>123422.94469188094</v>
      </c>
      <c r="K412" s="48">
        <v>73074.040885548879</v>
      </c>
      <c r="L412" s="48">
        <v>91656.518749286406</v>
      </c>
      <c r="M412" s="48">
        <v>48697.157108652973</v>
      </c>
      <c r="N412" s="48">
        <v>55868.695687777283</v>
      </c>
    </row>
    <row r="413" spans="1:14">
      <c r="A413" s="46">
        <v>408</v>
      </c>
      <c r="B413" s="46" t="s">
        <v>2040</v>
      </c>
      <c r="C413" s="47" t="s">
        <v>2041</v>
      </c>
      <c r="D413" s="46" t="s">
        <v>1744</v>
      </c>
      <c r="E413" s="48">
        <v>199806.55765366156</v>
      </c>
      <c r="F413" s="48">
        <v>199769.43012415693</v>
      </c>
      <c r="G413" s="48">
        <v>4776.0619029186564</v>
      </c>
      <c r="H413" s="48">
        <v>7867.8373501880324</v>
      </c>
      <c r="I413" s="48">
        <v>5270.2498280839682</v>
      </c>
      <c r="J413" s="48">
        <v>6936.9100301276148</v>
      </c>
      <c r="K413" s="48">
        <v>5107.2069822318726</v>
      </c>
      <c r="L413" s="48">
        <v>5602.5373497605115</v>
      </c>
      <c r="M413" s="48">
        <v>6704.6810511913518</v>
      </c>
      <c r="N413" s="48">
        <v>6175.7170040473602</v>
      </c>
    </row>
    <row r="414" spans="1:14">
      <c r="A414" s="46">
        <v>409</v>
      </c>
      <c r="B414" s="46" t="s">
        <v>2042</v>
      </c>
      <c r="C414" s="47" t="s">
        <v>2043</v>
      </c>
      <c r="D414" s="46" t="s">
        <v>1223</v>
      </c>
      <c r="E414" s="48">
        <v>59901.602334956304</v>
      </c>
      <c r="F414" s="48">
        <v>6148.2983873274889</v>
      </c>
      <c r="G414" s="48">
        <v>88784.092235776014</v>
      </c>
      <c r="H414" s="48">
        <v>15276.0864582144</v>
      </c>
      <c r="I414" s="48">
        <v>5270.2498280839682</v>
      </c>
      <c r="J414" s="48">
        <v>17747.678908248574</v>
      </c>
      <c r="K414" s="48">
        <v>3855.7429762319998</v>
      </c>
      <c r="L414" s="48">
        <v>4747.3376377835521</v>
      </c>
      <c r="M414" s="48">
        <v>42345.354007524322</v>
      </c>
      <c r="N414" s="48">
        <v>41506.563120225277</v>
      </c>
    </row>
    <row r="415" spans="1:14" ht="20.399999999999999">
      <c r="A415" s="46">
        <v>410</v>
      </c>
      <c r="B415" s="46" t="s">
        <v>2044</v>
      </c>
      <c r="C415" s="47" t="s">
        <v>2045</v>
      </c>
      <c r="D415" s="46" t="s">
        <v>1223</v>
      </c>
      <c r="E415" s="48">
        <v>13986.459035756308</v>
      </c>
      <c r="F415" s="48">
        <v>4611.5502025994238</v>
      </c>
      <c r="G415" s="48">
        <v>10736.346918452737</v>
      </c>
      <c r="H415" s="48">
        <v>9165.6518749286406</v>
      </c>
      <c r="I415" s="48">
        <v>5728.5324218304004</v>
      </c>
      <c r="J415" s="48">
        <v>13873.82006025523</v>
      </c>
      <c r="K415" s="48">
        <v>5530.23706876704</v>
      </c>
      <c r="L415" s="48">
        <v>7520.5348717363195</v>
      </c>
      <c r="M415" s="48">
        <v>161258.16561965388</v>
      </c>
      <c r="N415" s="48">
        <v>6915.3668312762884</v>
      </c>
    </row>
    <row r="416" spans="1:14" ht="20.399999999999999">
      <c r="A416" s="46">
        <v>411</v>
      </c>
      <c r="B416" s="46" t="s">
        <v>2046</v>
      </c>
      <c r="C416" s="47" t="s">
        <v>2047</v>
      </c>
      <c r="D416" s="46" t="s">
        <v>1223</v>
      </c>
      <c r="E416" s="48">
        <v>22743.450794801814</v>
      </c>
      <c r="F416" s="48">
        <v>9223.1004051988475</v>
      </c>
      <c r="G416" s="48">
        <v>10736.346918452737</v>
      </c>
      <c r="H416" s="48">
        <v>16294.492222095359</v>
      </c>
      <c r="I416" s="48">
        <v>11457.064843660801</v>
      </c>
      <c r="J416" s="48">
        <v>26846.742714000386</v>
      </c>
      <c r="K416" s="48">
        <v>10685.9162484144</v>
      </c>
      <c r="L416" s="48">
        <v>12040.689685269506</v>
      </c>
      <c r="M416" s="48">
        <v>16115.935979363632</v>
      </c>
      <c r="N416" s="48">
        <v>13379.762699931443</v>
      </c>
    </row>
    <row r="417" spans="1:14" ht="20.399999999999999">
      <c r="A417" s="46">
        <v>412</v>
      </c>
      <c r="B417" s="46" t="s">
        <v>2048</v>
      </c>
      <c r="C417" s="47" t="s">
        <v>2049</v>
      </c>
      <c r="D417" s="46" t="s">
        <v>1223</v>
      </c>
      <c r="E417" s="48">
        <v>28699.487372071377</v>
      </c>
      <c r="F417" s="48">
        <v>18442.283865152</v>
      </c>
      <c r="G417" s="48">
        <v>21068.358024379595</v>
      </c>
      <c r="H417" s="48">
        <v>97988.913563161594</v>
      </c>
      <c r="I417" s="48">
        <v>24500.492511828481</v>
      </c>
      <c r="J417" s="48">
        <v>52161.959836933631</v>
      </c>
      <c r="K417" s="48">
        <v>22511.546054968967</v>
      </c>
      <c r="L417" s="48">
        <v>52225.936609279997</v>
      </c>
      <c r="M417" s="48">
        <v>19916.431501538944</v>
      </c>
      <c r="N417" s="48">
        <v>22835.790782407676</v>
      </c>
    </row>
    <row r="418" spans="1:14" ht="20.399999999999999">
      <c r="A418" s="46">
        <v>413</v>
      </c>
      <c r="B418" s="46" t="s">
        <v>2050</v>
      </c>
      <c r="C418" s="47" t="s">
        <v>2051</v>
      </c>
      <c r="D418" s="46" t="s">
        <v>1223</v>
      </c>
      <c r="E418" s="48">
        <v>5463.3974905905225</v>
      </c>
      <c r="F418" s="48">
        <v>2767.9746402918399</v>
      </c>
      <c r="G418" s="48">
        <v>11255.994987715072</v>
      </c>
      <c r="H418" s="48">
        <v>7638.0432291072002</v>
      </c>
      <c r="I418" s="48">
        <v>5270.2498280839682</v>
      </c>
      <c r="J418" s="48">
        <v>8345.9135739093817</v>
      </c>
      <c r="K418" s="48">
        <v>5031.9428793358238</v>
      </c>
      <c r="L418" s="48">
        <v>3322.8752167654397</v>
      </c>
      <c r="M418" s="48">
        <v>8663.1536740393512</v>
      </c>
      <c r="N418" s="48">
        <v>4666.2568711976446</v>
      </c>
    </row>
    <row r="419" spans="1:14" ht="20.399999999999999">
      <c r="A419" s="46">
        <v>414</v>
      </c>
      <c r="B419" s="46" t="s">
        <v>2052</v>
      </c>
      <c r="C419" s="47" t="s">
        <v>2053</v>
      </c>
      <c r="D419" s="46" t="s">
        <v>1223</v>
      </c>
      <c r="E419" s="48">
        <v>7396.8791292996921</v>
      </c>
      <c r="F419" s="48">
        <v>4611.5502025994238</v>
      </c>
      <c r="G419" s="48">
        <v>18497.019258015356</v>
      </c>
      <c r="H419" s="48">
        <v>18331.303749857281</v>
      </c>
      <c r="I419" s="48">
        <v>21133.87807315277</v>
      </c>
      <c r="J419" s="48">
        <v>19077.367444361189</v>
      </c>
      <c r="K419" s="48">
        <v>20140.462419939351</v>
      </c>
      <c r="L419" s="48">
        <v>5934.1720472294401</v>
      </c>
      <c r="M419" s="48">
        <v>8663.1536740393512</v>
      </c>
      <c r="N419" s="48">
        <v>11346.084728366081</v>
      </c>
    </row>
    <row r="420" spans="1:14" ht="20.399999999999999">
      <c r="A420" s="46">
        <v>415</v>
      </c>
      <c r="B420" s="46" t="s">
        <v>2054</v>
      </c>
      <c r="C420" s="47" t="s">
        <v>2055</v>
      </c>
      <c r="D420" s="46" t="s">
        <v>1223</v>
      </c>
      <c r="E420" s="48">
        <v>2833.6202721791997</v>
      </c>
      <c r="F420" s="48">
        <v>2767.9746402918399</v>
      </c>
      <c r="G420" s="48">
        <v>3436.1402167868159</v>
      </c>
      <c r="H420" s="48">
        <v>2419.3665134248963</v>
      </c>
      <c r="I420" s="48">
        <v>3860.1495396334076</v>
      </c>
      <c r="J420" s="48">
        <v>11855.809869672652</v>
      </c>
      <c r="K420" s="48">
        <v>3807.2707788165121</v>
      </c>
      <c r="L420" s="48">
        <v>3171.4200005985281</v>
      </c>
      <c r="M420" s="48">
        <v>8663.1536740393512</v>
      </c>
      <c r="N420" s="48">
        <v>6893.8236324249601</v>
      </c>
    </row>
    <row r="421" spans="1:14" ht="30.6">
      <c r="A421" s="46">
        <v>416</v>
      </c>
      <c r="B421" s="46" t="s">
        <v>2056</v>
      </c>
      <c r="C421" s="47" t="s">
        <v>2057</v>
      </c>
      <c r="D421" s="46" t="s">
        <v>1223</v>
      </c>
      <c r="E421" s="48">
        <v>13585.014233136655</v>
      </c>
      <c r="F421" s="48">
        <v>4611.5502025994238</v>
      </c>
      <c r="G421" s="48">
        <v>10736.346918452737</v>
      </c>
      <c r="H421" s="48">
        <v>9165.6518749286406</v>
      </c>
      <c r="I421" s="48">
        <v>5270.2498280839682</v>
      </c>
      <c r="J421" s="48">
        <v>16035.973835879422</v>
      </c>
      <c r="K421" s="48">
        <v>5530.23706876704</v>
      </c>
      <c r="L421" s="48">
        <v>3322.8752167654397</v>
      </c>
      <c r="M421" s="48">
        <v>9880.5826017556774</v>
      </c>
      <c r="N421" s="48">
        <v>12782.29798512128</v>
      </c>
    </row>
    <row r="422" spans="1:14" ht="20.399999999999999">
      <c r="A422" s="46">
        <v>417</v>
      </c>
      <c r="B422" s="46" t="s">
        <v>2058</v>
      </c>
      <c r="C422" s="47" t="s">
        <v>2059</v>
      </c>
      <c r="D422" s="46" t="s">
        <v>1223</v>
      </c>
      <c r="E422" s="48">
        <v>30515.910623468309</v>
      </c>
      <c r="F422" s="48">
        <v>19979.032049880065</v>
      </c>
      <c r="G422" s="48">
        <v>13718.447898842622</v>
      </c>
      <c r="H422" s="48">
        <v>16901.618735178239</v>
      </c>
      <c r="I422" s="48">
        <v>13924.740348449279</v>
      </c>
      <c r="J422" s="48">
        <v>118558.09869672653</v>
      </c>
      <c r="K422" s="48">
        <v>14930.846904258755</v>
      </c>
      <c r="L422" s="48">
        <v>15786.594988570112</v>
      </c>
      <c r="M422" s="48">
        <v>24701.456504389193</v>
      </c>
      <c r="N422" s="48">
        <v>12064.19135674368</v>
      </c>
    </row>
    <row r="423" spans="1:14" ht="20.399999999999999">
      <c r="A423" s="46">
        <v>418</v>
      </c>
      <c r="B423" s="46" t="s">
        <v>2060</v>
      </c>
      <c r="C423" s="47" t="s">
        <v>2061</v>
      </c>
      <c r="D423" s="46" t="s">
        <v>1223</v>
      </c>
      <c r="E423" s="48">
        <v>29062.772022350768</v>
      </c>
      <c r="F423" s="48">
        <v>19979.032049880065</v>
      </c>
      <c r="G423" s="48">
        <v>53775.041450609824</v>
      </c>
      <c r="H423" s="48">
        <v>45573.657933672963</v>
      </c>
      <c r="I423" s="48">
        <v>61691.887619711997</v>
      </c>
      <c r="J423" s="48">
        <v>18918.84553671168</v>
      </c>
      <c r="K423" s="48">
        <v>58302.006526276869</v>
      </c>
      <c r="L423" s="48">
        <v>16616.987380657665</v>
      </c>
      <c r="M423" s="48">
        <v>19761.165203511355</v>
      </c>
      <c r="N423" s="48">
        <v>23697.518736460799</v>
      </c>
    </row>
    <row r="424" spans="1:14" ht="20.399999999999999">
      <c r="A424" s="46">
        <v>419</v>
      </c>
      <c r="B424" s="46" t="s">
        <v>2062</v>
      </c>
      <c r="C424" s="47" t="s">
        <v>2063</v>
      </c>
      <c r="D424" s="46" t="s">
        <v>1223</v>
      </c>
      <c r="E424" s="48">
        <v>28238.115866216565</v>
      </c>
      <c r="F424" s="48">
        <v>6918.6309523143673</v>
      </c>
      <c r="G424" s="48">
        <v>28470.514976900493</v>
      </c>
      <c r="H424" s="48">
        <v>2546.0144097024004</v>
      </c>
      <c r="I424" s="48">
        <v>33489.881850700796</v>
      </c>
      <c r="J424" s="48">
        <v>30450.332340040703</v>
      </c>
      <c r="K424" s="48">
        <v>30039.366444862288</v>
      </c>
      <c r="L424" s="48">
        <v>40351.064272744967</v>
      </c>
      <c r="M424" s="48">
        <v>46657.522557290547</v>
      </c>
      <c r="N424" s="48">
        <v>26569.945249971199</v>
      </c>
    </row>
    <row r="425" spans="1:14" ht="20.399999999999999">
      <c r="A425" s="46">
        <v>420</v>
      </c>
      <c r="B425" s="46" t="s">
        <v>2064</v>
      </c>
      <c r="C425" s="47" t="s">
        <v>2065</v>
      </c>
      <c r="D425" s="46" t="s">
        <v>1223</v>
      </c>
      <c r="E425" s="48">
        <v>6720.7660301686146</v>
      </c>
      <c r="F425" s="48">
        <v>2767.9746402918399</v>
      </c>
      <c r="G425" s="48">
        <v>21741.657410443269</v>
      </c>
      <c r="H425" s="48">
        <v>43859.341564473347</v>
      </c>
      <c r="I425" s="48">
        <v>7931.8141225343998</v>
      </c>
      <c r="J425" s="48">
        <v>42958.39193202665</v>
      </c>
      <c r="K425" s="48">
        <v>7092.099400762093</v>
      </c>
      <c r="L425" s="48">
        <v>5135.1152171074564</v>
      </c>
      <c r="M425" s="48">
        <v>8821.9487515675683</v>
      </c>
      <c r="N425" s="48">
        <v>6893.8236324249601</v>
      </c>
    </row>
    <row r="426" spans="1:14">
      <c r="A426" s="46">
        <v>421</v>
      </c>
      <c r="B426" s="46" t="s">
        <v>2066</v>
      </c>
      <c r="C426" s="47" t="s">
        <v>2067</v>
      </c>
      <c r="D426" s="46" t="s">
        <v>1744</v>
      </c>
      <c r="E426" s="48">
        <v>268830.64120674459</v>
      </c>
      <c r="F426" s="48">
        <v>4611.5502025994238</v>
      </c>
      <c r="G426" s="48">
        <v>3149.2422566173977</v>
      </c>
      <c r="H426" s="48">
        <v>4236.8291074278404</v>
      </c>
      <c r="I426" s="48">
        <v>3507.6244675207681</v>
      </c>
      <c r="J426" s="48">
        <v>5855.8331423155205</v>
      </c>
      <c r="K426" s="48">
        <v>3519.6103199725981</v>
      </c>
      <c r="L426" s="48">
        <v>3949.5864560768</v>
      </c>
      <c r="M426" s="48">
        <v>6986.9834112415137</v>
      </c>
      <c r="N426" s="48">
        <v>7611.93026080256</v>
      </c>
    </row>
    <row r="427" spans="1:14" ht="20.399999999999999">
      <c r="A427" s="46">
        <v>422</v>
      </c>
      <c r="B427" s="46" t="s">
        <v>2068</v>
      </c>
      <c r="C427" s="47" t="s">
        <v>2069</v>
      </c>
      <c r="D427" s="46" t="s">
        <v>1223</v>
      </c>
      <c r="E427" s="48">
        <v>90639.520244706466</v>
      </c>
      <c r="F427" s="48">
        <v>8454.0734886272003</v>
      </c>
      <c r="G427" s="48">
        <v>68004.697707358733</v>
      </c>
      <c r="H427" s="48">
        <v>41912.619777362437</v>
      </c>
      <c r="I427" s="48">
        <v>35076.244675207679</v>
      </c>
      <c r="J427" s="48">
        <v>19999.922424523775</v>
      </c>
      <c r="K427" s="48">
        <v>34819.606422709687</v>
      </c>
      <c r="L427" s="48">
        <v>15757.870723435008</v>
      </c>
      <c r="M427" s="48">
        <v>23642.822654201082</v>
      </c>
      <c r="N427" s="48">
        <v>23888.535099609238</v>
      </c>
    </row>
    <row r="428" spans="1:14">
      <c r="A428" s="46">
        <v>423</v>
      </c>
      <c r="B428" s="46" t="s">
        <v>2070</v>
      </c>
      <c r="C428" s="47" t="s">
        <v>2071</v>
      </c>
      <c r="D428" s="46" t="s">
        <v>1223</v>
      </c>
      <c r="E428" s="48">
        <v>5463.3974905905225</v>
      </c>
      <c r="F428" s="48">
        <v>1539.3594815585279</v>
      </c>
      <c r="G428" s="48">
        <v>11833.091587247614</v>
      </c>
      <c r="H428" s="48">
        <v>4965.3809231272962</v>
      </c>
      <c r="I428" s="48">
        <v>969.44394830975989</v>
      </c>
      <c r="J428" s="48">
        <v>13873.82006025523</v>
      </c>
      <c r="K428" s="48">
        <v>634.54512980275194</v>
      </c>
      <c r="L428" s="48">
        <v>95.312334311935999</v>
      </c>
      <c r="M428" s="48">
        <v>10807.399462855845</v>
      </c>
      <c r="N428" s="48">
        <v>6915.3668312762884</v>
      </c>
    </row>
    <row r="429" spans="1:14">
      <c r="A429" s="46">
        <v>424</v>
      </c>
      <c r="B429" s="46" t="s">
        <v>2072</v>
      </c>
      <c r="C429" s="47" t="s">
        <v>2073</v>
      </c>
      <c r="D429" s="46" t="s">
        <v>1223</v>
      </c>
      <c r="E429" s="48">
        <v>4076.8610753575385</v>
      </c>
      <c r="F429" s="48">
        <v>2767.9746402918399</v>
      </c>
      <c r="G429" s="48">
        <v>2922.6939774968318</v>
      </c>
      <c r="H429" s="48">
        <v>4965.3809231272962</v>
      </c>
      <c r="I429" s="48">
        <v>3437.1194530982398</v>
      </c>
      <c r="J429" s="48">
        <v>3111.6996420858159</v>
      </c>
      <c r="K429" s="48">
        <v>3084.5943809855999</v>
      </c>
      <c r="L429" s="48">
        <v>2564.2934875156479</v>
      </c>
      <c r="M429" s="48">
        <v>10807.399462855845</v>
      </c>
      <c r="N429" s="48">
        <v>2480.3402944162308</v>
      </c>
    </row>
    <row r="430" spans="1:14">
      <c r="A430" s="46">
        <v>425</v>
      </c>
      <c r="B430" s="46" t="s">
        <v>2074</v>
      </c>
      <c r="C430" s="47" t="s">
        <v>2075</v>
      </c>
      <c r="D430" s="46" t="s">
        <v>1223</v>
      </c>
      <c r="E430" s="48">
        <v>13986.459035756308</v>
      </c>
      <c r="F430" s="48">
        <v>2767.9746402918399</v>
      </c>
      <c r="G430" s="48">
        <v>3180.2070144330396</v>
      </c>
      <c r="H430" s="48">
        <v>3819.0216145536001</v>
      </c>
      <c r="I430" s="48">
        <v>3542.8769747320321</v>
      </c>
      <c r="J430" s="48">
        <v>1827.019940402442</v>
      </c>
      <c r="K430" s="48">
        <v>3553.4527268954116</v>
      </c>
      <c r="L430" s="48">
        <v>2407.6156776878079</v>
      </c>
      <c r="M430" s="48">
        <v>10807.399462855845</v>
      </c>
      <c r="N430" s="48">
        <v>3245.8419602667523</v>
      </c>
    </row>
    <row r="431" spans="1:14">
      <c r="A431" s="46">
        <v>426</v>
      </c>
      <c r="B431" s="46" t="s">
        <v>2076</v>
      </c>
      <c r="C431" s="47" t="s">
        <v>2077</v>
      </c>
      <c r="D431" s="46" t="s">
        <v>1223</v>
      </c>
      <c r="E431" s="48">
        <v>11753.32692080362</v>
      </c>
      <c r="F431" s="48">
        <v>4611.5502025994238</v>
      </c>
      <c r="G431" s="48">
        <v>10736.346918452737</v>
      </c>
      <c r="H431" s="48">
        <v>9165.6518749286406</v>
      </c>
      <c r="I431" s="48">
        <v>6169.1887619711997</v>
      </c>
      <c r="J431" s="48">
        <v>16035.973835879422</v>
      </c>
      <c r="K431" s="48">
        <v>5530.23706876704</v>
      </c>
      <c r="L431" s="48">
        <v>3322.8752167654397</v>
      </c>
      <c r="M431" s="48">
        <v>10862.152460913963</v>
      </c>
      <c r="N431" s="48">
        <v>12782.29798512128</v>
      </c>
    </row>
    <row r="432" spans="1:14">
      <c r="A432" s="46">
        <v>427</v>
      </c>
      <c r="B432" s="46" t="s">
        <v>2078</v>
      </c>
      <c r="C432" s="47" t="s">
        <v>2079</v>
      </c>
      <c r="D432" s="46" t="s">
        <v>1223</v>
      </c>
      <c r="E432" s="48">
        <v>3945.6749516455384</v>
      </c>
      <c r="F432" s="48">
        <v>1539.3594815585279</v>
      </c>
      <c r="G432" s="48">
        <v>1748.2632279956481</v>
      </c>
      <c r="H432" s="48">
        <v>3564.4201735833603</v>
      </c>
      <c r="I432" s="48">
        <v>616.91887619712008</v>
      </c>
      <c r="J432" s="48">
        <v>12381.933955074537</v>
      </c>
      <c r="K432" s="48">
        <v>423.03008653516804</v>
      </c>
      <c r="L432" s="48">
        <v>351.21942369740799</v>
      </c>
      <c r="M432" s="48">
        <v>14320.014876738065</v>
      </c>
      <c r="N432" s="48">
        <v>9869.6575004217339</v>
      </c>
    </row>
    <row r="433" spans="1:14">
      <c r="A433" s="46">
        <v>428</v>
      </c>
      <c r="B433" s="46" t="s">
        <v>2080</v>
      </c>
      <c r="C433" s="47" t="s">
        <v>2081</v>
      </c>
      <c r="D433" s="46" t="s">
        <v>1223</v>
      </c>
      <c r="E433" s="48">
        <v>5762.098203042462</v>
      </c>
      <c r="F433" s="48">
        <v>3843.8289344430077</v>
      </c>
      <c r="G433" s="48">
        <v>3949.5864560768</v>
      </c>
      <c r="H433" s="48">
        <v>4582.8259374643203</v>
      </c>
      <c r="I433" s="48">
        <v>4406.5634014080006</v>
      </c>
      <c r="J433" s="48">
        <v>14216.161074729062</v>
      </c>
      <c r="K433" s="48">
        <v>4406.5634014080006</v>
      </c>
      <c r="L433" s="48">
        <v>4712.0851305722881</v>
      </c>
      <c r="M433" s="48">
        <v>14320.014876738065</v>
      </c>
      <c r="N433" s="48">
        <v>9869.6575004217339</v>
      </c>
    </row>
    <row r="434" spans="1:14">
      <c r="A434" s="46">
        <v>429</v>
      </c>
      <c r="B434" s="46" t="s">
        <v>2082</v>
      </c>
      <c r="C434" s="47" t="s">
        <v>2083</v>
      </c>
      <c r="D434" s="46" t="s">
        <v>1223</v>
      </c>
      <c r="E434" s="48">
        <v>22743.450794801814</v>
      </c>
      <c r="F434" s="48">
        <v>6918.6309523143673</v>
      </c>
      <c r="G434" s="48">
        <v>16276.213144282114</v>
      </c>
      <c r="H434" s="48">
        <v>13239.27493045248</v>
      </c>
      <c r="I434" s="48">
        <v>7931.8141225343998</v>
      </c>
      <c r="J434" s="48">
        <v>23243.153087960061</v>
      </c>
      <c r="K434" s="48">
        <v>8152.1422926047999</v>
      </c>
      <c r="L434" s="48">
        <v>25733.024615807484</v>
      </c>
      <c r="M434" s="48">
        <v>18952.960866270965</v>
      </c>
      <c r="N434" s="48">
        <v>18527.15101214208</v>
      </c>
    </row>
    <row r="435" spans="1:14" ht="30.6">
      <c r="A435" s="46">
        <v>430</v>
      </c>
      <c r="B435" s="46" t="s">
        <v>2084</v>
      </c>
      <c r="C435" s="47" t="s">
        <v>2085</v>
      </c>
      <c r="D435" s="46" t="s">
        <v>1223</v>
      </c>
      <c r="E435" s="48">
        <v>32695.618525144615</v>
      </c>
      <c r="F435" s="48">
        <v>2767.9746402918399</v>
      </c>
      <c r="G435" s="48">
        <v>4597.1880700318716</v>
      </c>
      <c r="H435" s="48">
        <v>5883.2517590353918</v>
      </c>
      <c r="I435" s="48">
        <v>4494.6946694361604</v>
      </c>
      <c r="J435" s="48">
        <v>8144.1125548511227</v>
      </c>
      <c r="K435" s="48">
        <v>4441.8159086192636</v>
      </c>
      <c r="L435" s="48">
        <v>3322.8752167654397</v>
      </c>
      <c r="M435" s="48">
        <v>41275.336997656777</v>
      </c>
      <c r="N435" s="48">
        <v>6602.2723413036547</v>
      </c>
    </row>
    <row r="436" spans="1:14" ht="20.399999999999999">
      <c r="A436" s="46">
        <v>431</v>
      </c>
      <c r="B436" s="46" t="s">
        <v>2086</v>
      </c>
      <c r="C436" s="47" t="s">
        <v>2087</v>
      </c>
      <c r="D436" s="46" t="s">
        <v>1223</v>
      </c>
      <c r="E436" s="48">
        <v>9768.7242460126527</v>
      </c>
      <c r="F436" s="48">
        <v>9992.1273217704984</v>
      </c>
      <c r="G436" s="48">
        <v>10651.5607216644</v>
      </c>
      <c r="H436" s="48">
        <v>12623.008878462977</v>
      </c>
      <c r="I436" s="48">
        <v>12162.11498788608</v>
      </c>
      <c r="J436" s="48">
        <v>8407.174597552068</v>
      </c>
      <c r="K436" s="48">
        <v>11605.830424092335</v>
      </c>
      <c r="L436" s="48">
        <v>12566.865996607999</v>
      </c>
      <c r="M436" s="48">
        <v>13477.661060459355</v>
      </c>
      <c r="N436" s="48">
        <v>8473.6582148556809</v>
      </c>
    </row>
    <row r="437" spans="1:14">
      <c r="A437" s="46">
        <v>432</v>
      </c>
      <c r="B437" s="46" t="s">
        <v>2088</v>
      </c>
      <c r="C437" s="47" t="s">
        <v>2089</v>
      </c>
      <c r="D437" s="46" t="s">
        <v>1223</v>
      </c>
      <c r="E437" s="48">
        <v>14349.743686035688</v>
      </c>
      <c r="F437" s="48">
        <v>11527.569858083329</v>
      </c>
      <c r="G437" s="48">
        <v>15261.202066280755</v>
      </c>
      <c r="H437" s="48">
        <v>16260.545363299329</v>
      </c>
      <c r="I437" s="48">
        <v>17449.991069575681</v>
      </c>
      <c r="J437" s="48">
        <v>14234.179022859264</v>
      </c>
      <c r="K437" s="48">
        <v>16603.930896505346</v>
      </c>
      <c r="L437" s="48">
        <v>19549.473721268732</v>
      </c>
      <c r="M437" s="48">
        <v>18952.960866270965</v>
      </c>
      <c r="N437" s="48">
        <v>11346.084728366081</v>
      </c>
    </row>
    <row r="438" spans="1:14">
      <c r="A438" s="46">
        <v>433</v>
      </c>
      <c r="B438" s="46" t="s">
        <v>2090</v>
      </c>
      <c r="C438" s="47" t="s">
        <v>2091</v>
      </c>
      <c r="D438" s="46" t="s">
        <v>1744</v>
      </c>
      <c r="E438" s="48">
        <v>34954.699543688694</v>
      </c>
      <c r="F438" s="48">
        <v>156.67780982783998</v>
      </c>
      <c r="G438" s="48">
        <v>6149.604035742721</v>
      </c>
      <c r="H438" s="48">
        <v>249.37884730931196</v>
      </c>
      <c r="I438" s="48">
        <v>202.701916464768</v>
      </c>
      <c r="J438" s="48">
        <v>657.65510675235839</v>
      </c>
      <c r="K438" s="48">
        <v>179.78778677744643</v>
      </c>
      <c r="L438" s="48">
        <v>11834.397235662849</v>
      </c>
      <c r="M438" s="48">
        <v>241544.95681792</v>
      </c>
      <c r="N438" s="48">
        <v>15654.72449863168</v>
      </c>
    </row>
    <row r="439" spans="1:14">
      <c r="A439" s="46">
        <v>434</v>
      </c>
      <c r="B439" s="46" t="s">
        <v>2092</v>
      </c>
      <c r="C439" s="47" t="s">
        <v>2093</v>
      </c>
      <c r="D439" s="46" t="s">
        <v>1223</v>
      </c>
      <c r="E439" s="48">
        <v>39532.635643402638</v>
      </c>
      <c r="F439" s="48">
        <v>33809.765712432636</v>
      </c>
      <c r="G439" s="48">
        <v>43213.41281255029</v>
      </c>
      <c r="H439" s="48">
        <v>36917.208940684803</v>
      </c>
      <c r="I439" s="48">
        <v>48472.197415488001</v>
      </c>
      <c r="J439" s="48">
        <v>123422.94469188094</v>
      </c>
      <c r="K439" s="48">
        <v>47954.426215822561</v>
      </c>
      <c r="L439" s="48">
        <v>45103.624504189444</v>
      </c>
      <c r="M439" s="48">
        <v>101549.96432147984</v>
      </c>
      <c r="N439" s="48">
        <v>60177.335458042886</v>
      </c>
    </row>
    <row r="440" spans="1:14">
      <c r="A440" s="46">
        <v>435</v>
      </c>
      <c r="B440" s="46" t="s">
        <v>2094</v>
      </c>
      <c r="C440" s="47" t="s">
        <v>2095</v>
      </c>
      <c r="D440" s="46" t="s">
        <v>1223</v>
      </c>
      <c r="E440" s="48">
        <v>2594.8903591384615</v>
      </c>
      <c r="F440" s="48">
        <v>924.39907798425588</v>
      </c>
      <c r="G440" s="48">
        <v>2709.2583254104416</v>
      </c>
      <c r="H440" s="48">
        <v>3637.536484836352</v>
      </c>
      <c r="I440" s="48">
        <v>3022.9024933658879</v>
      </c>
      <c r="J440" s="48">
        <v>3063.051182134272</v>
      </c>
      <c r="K440" s="48">
        <v>3022.5499682937757</v>
      </c>
      <c r="L440" s="48">
        <v>1343.5122192737279</v>
      </c>
      <c r="M440" s="48">
        <v>6317.6536220903226</v>
      </c>
      <c r="N440" s="48">
        <v>2441.5625364838397</v>
      </c>
    </row>
    <row r="441" spans="1:14" ht="20.399999999999999">
      <c r="A441" s="46">
        <v>436</v>
      </c>
      <c r="B441" s="46" t="s">
        <v>2096</v>
      </c>
      <c r="C441" s="47" t="s">
        <v>2097</v>
      </c>
      <c r="D441" s="46" t="s">
        <v>1223</v>
      </c>
      <c r="E441" s="48">
        <v>6357.481379889231</v>
      </c>
      <c r="F441" s="48">
        <v>2154.3198851327998</v>
      </c>
      <c r="G441" s="48">
        <v>7109.2556209382401</v>
      </c>
      <c r="H441" s="48">
        <v>3055.2172916428799</v>
      </c>
      <c r="I441" s="48">
        <v>7931.8141225343998</v>
      </c>
      <c r="J441" s="48">
        <v>7657.6279553356799</v>
      </c>
      <c r="K441" s="48">
        <v>7931.8141225343998</v>
      </c>
      <c r="L441" s="48">
        <v>2136.0408073195522</v>
      </c>
      <c r="M441" s="48">
        <v>5572.1704946836644</v>
      </c>
      <c r="N441" s="48">
        <v>12782.29798512128</v>
      </c>
    </row>
    <row r="442" spans="1:14">
      <c r="A442" s="46">
        <v>437</v>
      </c>
      <c r="B442" s="46" t="s">
        <v>2098</v>
      </c>
      <c r="C442" s="47" t="s">
        <v>2099</v>
      </c>
      <c r="D442" s="46" t="s">
        <v>1223</v>
      </c>
      <c r="E442" s="48">
        <v>8355.5469564258456</v>
      </c>
      <c r="F442" s="48">
        <v>924.39907798425588</v>
      </c>
      <c r="G442" s="48">
        <v>3133.4439107930907</v>
      </c>
      <c r="H442" s="48">
        <v>5799.6902604605439</v>
      </c>
      <c r="I442" s="48">
        <v>3525.2507211263996</v>
      </c>
      <c r="J442" s="48">
        <v>3513.4998853893121</v>
      </c>
      <c r="K442" s="48">
        <v>3466.7315591557026</v>
      </c>
      <c r="L442" s="48">
        <v>1778.2931415459839</v>
      </c>
      <c r="M442" s="48">
        <v>5572.1704946836644</v>
      </c>
      <c r="N442" s="48">
        <v>2800.6158506726397</v>
      </c>
    </row>
    <row r="443" spans="1:14">
      <c r="A443" s="46">
        <v>438</v>
      </c>
      <c r="B443" s="46" t="s">
        <v>2100</v>
      </c>
      <c r="C443" s="47" t="s">
        <v>2101</v>
      </c>
      <c r="D443" s="46" t="s">
        <v>1223</v>
      </c>
      <c r="E443" s="48">
        <v>13585.014233136655</v>
      </c>
      <c r="F443" s="48">
        <v>6918.6309523143673</v>
      </c>
      <c r="G443" s="48">
        <v>14198.605326137851</v>
      </c>
      <c r="H443" s="48">
        <v>19041.576487743489</v>
      </c>
      <c r="I443" s="48">
        <v>15863.6282450688</v>
      </c>
      <c r="J443" s="48">
        <v>16035.973835879422</v>
      </c>
      <c r="K443" s="48">
        <v>15819.210085982608</v>
      </c>
      <c r="L443" s="48">
        <v>14342.54784132352</v>
      </c>
      <c r="M443" s="48">
        <v>20877.739336467817</v>
      </c>
      <c r="N443" s="48">
        <v>12782.29798512128</v>
      </c>
    </row>
    <row r="444" spans="1:14">
      <c r="A444" s="46">
        <v>439</v>
      </c>
      <c r="B444" s="46" t="s">
        <v>2102</v>
      </c>
      <c r="C444" s="47" t="s">
        <v>2103</v>
      </c>
      <c r="D444" s="46" t="s">
        <v>1223</v>
      </c>
      <c r="E444" s="48">
        <v>6357.481379889231</v>
      </c>
      <c r="F444" s="48">
        <v>1539.3594815585279</v>
      </c>
      <c r="G444" s="48">
        <v>3133.4439107930907</v>
      </c>
      <c r="H444" s="48">
        <v>9443.7549873730568</v>
      </c>
      <c r="I444" s="48">
        <v>3525.2507211263996</v>
      </c>
      <c r="J444" s="48">
        <v>2565.7558137407077</v>
      </c>
      <c r="K444" s="48">
        <v>3466.7315591557026</v>
      </c>
      <c r="L444" s="48">
        <v>2321.4428822824962</v>
      </c>
      <c r="M444" s="48">
        <v>5475.2998058116136</v>
      </c>
      <c r="N444" s="48">
        <v>3734.15446756352</v>
      </c>
    </row>
    <row r="445" spans="1:14" ht="20.399999999999999">
      <c r="A445" s="46">
        <v>440</v>
      </c>
      <c r="B445" s="46" t="s">
        <v>2104</v>
      </c>
      <c r="C445" s="47" t="s">
        <v>2105</v>
      </c>
      <c r="D445" s="46" t="s">
        <v>1223</v>
      </c>
      <c r="E445" s="48">
        <v>17437.663213410462</v>
      </c>
      <c r="F445" s="48">
        <v>2000.2533721354241</v>
      </c>
      <c r="G445" s="48">
        <v>5157.3112401664002</v>
      </c>
      <c r="H445" s="48">
        <v>3055.2172916428799</v>
      </c>
      <c r="I445" s="48">
        <v>4406.5634014080006</v>
      </c>
      <c r="J445" s="48">
        <v>4594.5767732014074</v>
      </c>
      <c r="K445" s="48">
        <v>4532.7673772243252</v>
      </c>
      <c r="L445" s="48">
        <v>2492.4828246778879</v>
      </c>
      <c r="M445" s="48">
        <v>12635.307244180645</v>
      </c>
      <c r="N445" s="48">
        <v>4883.1250729676794</v>
      </c>
    </row>
    <row r="446" spans="1:14">
      <c r="A446" s="46">
        <v>441</v>
      </c>
      <c r="B446" s="46" t="s">
        <v>2106</v>
      </c>
      <c r="C446" s="47" t="s">
        <v>2107</v>
      </c>
      <c r="D446" s="46" t="s">
        <v>1223</v>
      </c>
      <c r="E446" s="48">
        <v>36146.822702798767</v>
      </c>
      <c r="F446" s="48">
        <v>6918.6309523143673</v>
      </c>
      <c r="G446" s="48">
        <v>14198.605326137851</v>
      </c>
      <c r="H446" s="48">
        <v>19041.576487743489</v>
      </c>
      <c r="I446" s="48">
        <v>15863.6282450688</v>
      </c>
      <c r="J446" s="48">
        <v>16035.973835879422</v>
      </c>
      <c r="K446" s="48">
        <v>15819.210085982608</v>
      </c>
      <c r="L446" s="48">
        <v>14342.54784132352</v>
      </c>
      <c r="M446" s="48">
        <v>20637.668498828389</v>
      </c>
      <c r="N446" s="48">
        <v>12782.29798512128</v>
      </c>
    </row>
    <row r="447" spans="1:14" ht="20.399999999999999">
      <c r="A447" s="46">
        <v>442</v>
      </c>
      <c r="B447" s="46" t="s">
        <v>2108</v>
      </c>
      <c r="C447" s="47" t="s">
        <v>2109</v>
      </c>
      <c r="D447" s="46" t="s">
        <v>1223</v>
      </c>
      <c r="E447" s="48">
        <v>2724.6348770953841</v>
      </c>
      <c r="F447" s="48">
        <v>2000.2533721354241</v>
      </c>
      <c r="G447" s="48">
        <v>3870.5947269552639</v>
      </c>
      <c r="H447" s="48">
        <v>5799.6902604605439</v>
      </c>
      <c r="I447" s="48">
        <v>4406.5634014080006</v>
      </c>
      <c r="J447" s="48">
        <v>16035.973835879422</v>
      </c>
      <c r="K447" s="48">
        <v>4230.3008653516799</v>
      </c>
      <c r="L447" s="48">
        <v>7342.9666872647676</v>
      </c>
      <c r="M447" s="48">
        <v>16847.076325574195</v>
      </c>
      <c r="N447" s="48">
        <v>2800.6158506726397</v>
      </c>
    </row>
    <row r="448" spans="1:14" ht="20.399999999999999">
      <c r="A448" s="46">
        <v>443</v>
      </c>
      <c r="B448" s="46" t="s">
        <v>2110</v>
      </c>
      <c r="C448" s="47" t="s">
        <v>2111</v>
      </c>
      <c r="D448" s="46" t="s">
        <v>1223</v>
      </c>
      <c r="E448" s="48">
        <v>15110.825028371002</v>
      </c>
      <c r="F448" s="48">
        <v>5226.510606173696</v>
      </c>
      <c r="G448" s="48">
        <v>10145.06575453711</v>
      </c>
      <c r="H448" s="48">
        <v>12623.008878462977</v>
      </c>
      <c r="I448" s="48">
        <v>11457.064843660801</v>
      </c>
      <c r="J448" s="48">
        <v>10630.589396818943</v>
      </c>
      <c r="K448" s="48">
        <v>11180.685187124489</v>
      </c>
      <c r="L448" s="48">
        <v>8845.7680131968009</v>
      </c>
      <c r="M448" s="48">
        <v>4127.5336997656777</v>
      </c>
      <c r="N448" s="48">
        <v>8473.6582148556809</v>
      </c>
    </row>
    <row r="449" spans="1:14" ht="20.399999999999999">
      <c r="A449" s="46">
        <v>444</v>
      </c>
      <c r="B449" s="46" t="s">
        <v>2112</v>
      </c>
      <c r="C449" s="47" t="s">
        <v>2113</v>
      </c>
      <c r="D449" s="46" t="s">
        <v>1223</v>
      </c>
      <c r="E449" s="48">
        <v>13127.092405053396</v>
      </c>
      <c r="F449" s="48">
        <v>8914.9673792040958</v>
      </c>
      <c r="G449" s="48">
        <v>16746.246573765631</v>
      </c>
      <c r="H449" s="48">
        <v>15276.0864582144</v>
      </c>
      <c r="I449" s="48">
        <v>19212.616430138882</v>
      </c>
      <c r="J449" s="48">
        <v>16198.135369051237</v>
      </c>
      <c r="K449" s="48">
        <v>18155.04121380096</v>
      </c>
      <c r="L449" s="48">
        <v>14243.318561765889</v>
      </c>
      <c r="M449" s="48">
        <v>24063.100292725758</v>
      </c>
      <c r="N449" s="48">
        <v>12911.557178229248</v>
      </c>
    </row>
    <row r="450" spans="1:14">
      <c r="A450" s="46">
        <v>445</v>
      </c>
      <c r="B450" s="46" t="s">
        <v>2114</v>
      </c>
      <c r="C450" s="47" t="s">
        <v>2115</v>
      </c>
      <c r="D450" s="46" t="s">
        <v>1223</v>
      </c>
      <c r="E450" s="48">
        <v>13127.092405053396</v>
      </c>
      <c r="F450" s="48">
        <v>8914.9673792040958</v>
      </c>
      <c r="G450" s="48">
        <v>16746.246573765631</v>
      </c>
      <c r="H450" s="48">
        <v>12730.072048512</v>
      </c>
      <c r="I450" s="48">
        <v>19212.616430138882</v>
      </c>
      <c r="J450" s="48">
        <v>15135.076429369345</v>
      </c>
      <c r="K450" s="48">
        <v>18155.04121380096</v>
      </c>
      <c r="L450" s="48">
        <v>13732.810031410178</v>
      </c>
      <c r="M450" s="48">
        <v>29986.391936494936</v>
      </c>
      <c r="N450" s="48">
        <v>12782.29798512128</v>
      </c>
    </row>
    <row r="451" spans="1:14">
      <c r="A451" s="46">
        <v>446</v>
      </c>
      <c r="B451" s="46" t="s">
        <v>2116</v>
      </c>
      <c r="C451" s="47" t="s">
        <v>2117</v>
      </c>
      <c r="D451" s="46" t="s">
        <v>1223</v>
      </c>
      <c r="E451" s="48">
        <v>12821.811186331221</v>
      </c>
      <c r="F451" s="48">
        <v>8914.9673792040958</v>
      </c>
      <c r="G451" s="48">
        <v>16746.246573765631</v>
      </c>
      <c r="H451" s="48">
        <v>12730.072048512</v>
      </c>
      <c r="I451" s="48">
        <v>19212.616430138882</v>
      </c>
      <c r="J451" s="48">
        <v>897.29381688403953</v>
      </c>
      <c r="K451" s="48">
        <v>18155.04121380096</v>
      </c>
      <c r="L451" s="48">
        <v>13732.810031410178</v>
      </c>
      <c r="M451" s="48">
        <v>29986.391936494936</v>
      </c>
      <c r="N451" s="48">
        <v>43.086397702655994</v>
      </c>
    </row>
    <row r="452" spans="1:14">
      <c r="A452" s="46">
        <v>447</v>
      </c>
      <c r="B452" s="46" t="s">
        <v>2118</v>
      </c>
      <c r="C452" s="47" t="s">
        <v>2119</v>
      </c>
      <c r="D452" s="46" t="s">
        <v>1223</v>
      </c>
      <c r="E452" s="48">
        <v>12821.811186331221</v>
      </c>
      <c r="F452" s="48">
        <v>8914.9673792040958</v>
      </c>
      <c r="G452" s="48">
        <v>16746.246573765631</v>
      </c>
      <c r="H452" s="48">
        <v>12730.072048512</v>
      </c>
      <c r="I452" s="48">
        <v>19212.616430138882</v>
      </c>
      <c r="J452" s="48">
        <v>15135.076429369345</v>
      </c>
      <c r="K452" s="48">
        <v>18155.04121380096</v>
      </c>
      <c r="L452" s="48">
        <v>13732.810031410178</v>
      </c>
      <c r="M452" s="48">
        <v>29986.391936494936</v>
      </c>
      <c r="N452" s="48">
        <v>14218.51124187648</v>
      </c>
    </row>
    <row r="453" spans="1:14">
      <c r="A453" s="46">
        <v>448</v>
      </c>
      <c r="B453" s="46" t="s">
        <v>2120</v>
      </c>
      <c r="C453" s="47" t="s">
        <v>2121</v>
      </c>
      <c r="D453" s="46" t="s">
        <v>1223</v>
      </c>
      <c r="E453" s="48">
        <v>13127.092405053396</v>
      </c>
      <c r="F453" s="48">
        <v>8914.9673792040958</v>
      </c>
      <c r="G453" s="48">
        <v>16746.246573765631</v>
      </c>
      <c r="H453" s="48">
        <v>12730.072048512</v>
      </c>
      <c r="I453" s="48">
        <v>19212.616430138882</v>
      </c>
      <c r="J453" s="48">
        <v>15135.076429369345</v>
      </c>
      <c r="K453" s="48">
        <v>18155.04121380096</v>
      </c>
      <c r="L453" s="48">
        <v>13732.810031410178</v>
      </c>
      <c r="M453" s="48">
        <v>29986.391936494936</v>
      </c>
      <c r="N453" s="48">
        <v>14218.51124187648</v>
      </c>
    </row>
    <row r="454" spans="1:14">
      <c r="A454" s="46">
        <v>449</v>
      </c>
      <c r="B454" s="46" t="s">
        <v>2122</v>
      </c>
      <c r="C454" s="47" t="s">
        <v>2123</v>
      </c>
      <c r="D454" s="46" t="s">
        <v>1223</v>
      </c>
      <c r="E454" s="48">
        <v>12821.811186331221</v>
      </c>
      <c r="F454" s="48">
        <v>8914.9673792040958</v>
      </c>
      <c r="G454" s="48">
        <v>16746.246573765631</v>
      </c>
      <c r="H454" s="48">
        <v>12730.072048512</v>
      </c>
      <c r="I454" s="48">
        <v>19212.616430138882</v>
      </c>
      <c r="J454" s="48">
        <v>15135.076429369345</v>
      </c>
      <c r="K454" s="48">
        <v>18155.04121380096</v>
      </c>
      <c r="L454" s="48">
        <v>13732.810031410178</v>
      </c>
      <c r="M454" s="48">
        <v>29986.391936494936</v>
      </c>
      <c r="N454" s="48">
        <v>14218.51124187648</v>
      </c>
    </row>
    <row r="455" spans="1:14">
      <c r="A455" s="46">
        <v>450</v>
      </c>
      <c r="B455" s="46" t="s">
        <v>2124</v>
      </c>
      <c r="C455" s="47" t="s">
        <v>2125</v>
      </c>
      <c r="D455" s="46" t="s">
        <v>1223</v>
      </c>
      <c r="E455" s="48">
        <v>12821.811186331221</v>
      </c>
      <c r="F455" s="48">
        <v>8914.9673792040958</v>
      </c>
      <c r="G455" s="48">
        <v>16746.246573765631</v>
      </c>
      <c r="H455" s="48">
        <v>12730.072048512</v>
      </c>
      <c r="I455" s="48">
        <v>19212.616430138882</v>
      </c>
      <c r="J455" s="48">
        <v>10792.750929990756</v>
      </c>
      <c r="K455" s="48">
        <v>18155.04121380096</v>
      </c>
      <c r="L455" s="48">
        <v>13732.810031410178</v>
      </c>
      <c r="M455" s="48">
        <v>29986.391936494936</v>
      </c>
      <c r="N455" s="48">
        <v>14218.51124187648</v>
      </c>
    </row>
    <row r="456" spans="1:14">
      <c r="A456" s="46">
        <v>451</v>
      </c>
      <c r="B456" s="46" t="s">
        <v>2126</v>
      </c>
      <c r="C456" s="47" t="s">
        <v>2127</v>
      </c>
      <c r="D456" s="46" t="s">
        <v>1223</v>
      </c>
      <c r="E456" s="48">
        <v>12821.811186331221</v>
      </c>
      <c r="F456" s="48">
        <v>8914.9673792040958</v>
      </c>
      <c r="G456" s="48">
        <v>16746.246573765631</v>
      </c>
      <c r="H456" s="48">
        <v>12730.072048512</v>
      </c>
      <c r="I456" s="48">
        <v>19212.616430138882</v>
      </c>
      <c r="J456" s="48">
        <v>15135.076429369345</v>
      </c>
      <c r="K456" s="48">
        <v>18155.04121380096</v>
      </c>
      <c r="L456" s="48">
        <v>13732.810031410178</v>
      </c>
      <c r="M456" s="48">
        <v>19676.12161754624</v>
      </c>
      <c r="N456" s="48">
        <v>14218.51124187648</v>
      </c>
    </row>
    <row r="457" spans="1:14">
      <c r="A457" s="46">
        <v>452</v>
      </c>
      <c r="B457" s="46" t="s">
        <v>2128</v>
      </c>
      <c r="C457" s="47" t="s">
        <v>2129</v>
      </c>
      <c r="D457" s="46" t="s">
        <v>1223</v>
      </c>
      <c r="E457" s="48">
        <v>12821.811186331221</v>
      </c>
      <c r="F457" s="48">
        <v>8914.9673792040958</v>
      </c>
      <c r="G457" s="48">
        <v>16746.246573765631</v>
      </c>
      <c r="H457" s="48">
        <v>14003.079253363201</v>
      </c>
      <c r="I457" s="48">
        <v>19212.616430138882</v>
      </c>
      <c r="J457" s="48">
        <v>15135.076429369345</v>
      </c>
      <c r="K457" s="48">
        <v>18155.04121380096</v>
      </c>
      <c r="L457" s="48">
        <v>13732.810031410178</v>
      </c>
      <c r="M457" s="48">
        <v>23440.741214798509</v>
      </c>
      <c r="N457" s="48">
        <v>14218.51124187648</v>
      </c>
    </row>
    <row r="458" spans="1:14" ht="20.399999999999999">
      <c r="A458" s="46">
        <v>453</v>
      </c>
      <c r="B458" s="46" t="s">
        <v>2130</v>
      </c>
      <c r="C458" s="47" t="s">
        <v>2131</v>
      </c>
      <c r="D458" s="46" t="s">
        <v>1223</v>
      </c>
      <c r="E458" s="48">
        <v>5952.9837650823529</v>
      </c>
      <c r="F458" s="48">
        <v>5226.510606173696</v>
      </c>
      <c r="G458" s="48">
        <v>16746.246573765631</v>
      </c>
      <c r="H458" s="48">
        <v>10184.057638809601</v>
      </c>
      <c r="I458" s="48">
        <v>19212.616430138882</v>
      </c>
      <c r="J458" s="48">
        <v>7026.9997707786242</v>
      </c>
      <c r="K458" s="48">
        <v>18155.04121380096</v>
      </c>
      <c r="L458" s="48">
        <v>7665.4618458270725</v>
      </c>
      <c r="M458" s="48">
        <v>19676.12161754624</v>
      </c>
      <c r="N458" s="48">
        <v>5601.2317013452794</v>
      </c>
    </row>
    <row r="459" spans="1:14" ht="20.399999999999999">
      <c r="A459" s="46">
        <v>454</v>
      </c>
      <c r="B459" s="46" t="s">
        <v>2132</v>
      </c>
      <c r="C459" s="47" t="s">
        <v>2133</v>
      </c>
      <c r="D459" s="46" t="s">
        <v>1223</v>
      </c>
      <c r="E459" s="48">
        <v>7479.3898586932137</v>
      </c>
      <c r="F459" s="48">
        <v>5226.510606173696</v>
      </c>
      <c r="G459" s="48">
        <v>16746.246573765631</v>
      </c>
      <c r="H459" s="48">
        <v>14003.079253363201</v>
      </c>
      <c r="I459" s="48">
        <v>19212.616430138882</v>
      </c>
      <c r="J459" s="48">
        <v>8828.7945837987827</v>
      </c>
      <c r="K459" s="48">
        <v>18155.04121380096</v>
      </c>
      <c r="L459" s="48">
        <v>9858.9511834168334</v>
      </c>
      <c r="M459" s="48">
        <v>25212.070898129925</v>
      </c>
      <c r="N459" s="48">
        <v>10900.858618771967</v>
      </c>
    </row>
    <row r="460" spans="1:14" ht="20.399999999999999">
      <c r="A460" s="46">
        <v>455</v>
      </c>
      <c r="B460" s="46" t="s">
        <v>2134</v>
      </c>
      <c r="C460" s="47" t="s">
        <v>2135</v>
      </c>
      <c r="D460" s="46" t="s">
        <v>1223</v>
      </c>
      <c r="E460" s="48">
        <v>5952.9837650823529</v>
      </c>
      <c r="F460" s="48">
        <v>5226.510606173696</v>
      </c>
      <c r="G460" s="48">
        <v>16746.246573765631</v>
      </c>
      <c r="H460" s="48">
        <v>10184.057638809601</v>
      </c>
      <c r="I460" s="48">
        <v>19212.616430138882</v>
      </c>
      <c r="J460" s="48">
        <v>585.58331423155187</v>
      </c>
      <c r="K460" s="48">
        <v>18155.04121380096</v>
      </c>
      <c r="L460" s="48">
        <v>7665.4618458270725</v>
      </c>
      <c r="M460" s="48">
        <v>20994.82651693056</v>
      </c>
      <c r="N460" s="48">
        <v>35.905331418880003</v>
      </c>
    </row>
    <row r="461" spans="1:14" ht="20.399999999999999">
      <c r="A461" s="46">
        <v>456</v>
      </c>
      <c r="B461" s="46" t="s">
        <v>2136</v>
      </c>
      <c r="C461" s="47" t="s">
        <v>2137</v>
      </c>
      <c r="D461" s="46" t="s">
        <v>1223</v>
      </c>
      <c r="E461" s="48">
        <v>5952.9837650823529</v>
      </c>
      <c r="F461" s="48">
        <v>5226.510606173696</v>
      </c>
      <c r="G461" s="48">
        <v>6319.3383297228793</v>
      </c>
      <c r="H461" s="48">
        <v>10184.057638809601</v>
      </c>
      <c r="I461" s="48">
        <v>7931.8141225343998</v>
      </c>
      <c r="J461" s="48">
        <v>8972.9381688403955</v>
      </c>
      <c r="K461" s="48">
        <v>6169.1887619711997</v>
      </c>
      <c r="L461" s="48">
        <v>7665.4618458270725</v>
      </c>
      <c r="M461" s="48">
        <v>21712.933145308158</v>
      </c>
      <c r="N461" s="48">
        <v>5601.2317013452794</v>
      </c>
    </row>
    <row r="462" spans="1:14" ht="20.399999999999999">
      <c r="A462" s="46">
        <v>457</v>
      </c>
      <c r="B462" s="46" t="s">
        <v>2138</v>
      </c>
      <c r="C462" s="47" t="s">
        <v>2139</v>
      </c>
      <c r="D462" s="46" t="s">
        <v>1223</v>
      </c>
      <c r="E462" s="48">
        <v>5952.9837650823529</v>
      </c>
      <c r="F462" s="48">
        <v>5226.510606173696</v>
      </c>
      <c r="G462" s="48">
        <v>6319.3383297228793</v>
      </c>
      <c r="H462" s="48">
        <v>10184.057638809601</v>
      </c>
      <c r="I462" s="48">
        <v>7931.8141225343998</v>
      </c>
      <c r="J462" s="48">
        <v>7026.9997707786242</v>
      </c>
      <c r="K462" s="48">
        <v>6169.1887619711997</v>
      </c>
      <c r="L462" s="48">
        <v>7665.4618458270725</v>
      </c>
      <c r="M462" s="48">
        <v>21712.933145308158</v>
      </c>
      <c r="N462" s="48">
        <v>5601.2317013452794</v>
      </c>
    </row>
    <row r="463" spans="1:14" ht="30.6">
      <c r="A463" s="46">
        <v>458</v>
      </c>
      <c r="B463" s="46" t="s">
        <v>2140</v>
      </c>
      <c r="C463" s="47" t="s">
        <v>2141</v>
      </c>
      <c r="D463" s="46" t="s">
        <v>1223</v>
      </c>
      <c r="E463" s="48">
        <v>5952.9837650823529</v>
      </c>
      <c r="F463" s="48">
        <v>5226.510606173696</v>
      </c>
      <c r="G463" s="48">
        <v>6319.3383297228793</v>
      </c>
      <c r="H463" s="48">
        <v>10184.057638809601</v>
      </c>
      <c r="I463" s="48">
        <v>7931.8141225343998</v>
      </c>
      <c r="J463" s="48">
        <v>7026.9997707786242</v>
      </c>
      <c r="K463" s="48">
        <v>6169.1887619711997</v>
      </c>
      <c r="L463" s="48">
        <v>7665.4618458270725</v>
      </c>
      <c r="M463" s="48">
        <v>25677.752166229337</v>
      </c>
      <c r="N463" s="48">
        <v>5601.2317013452794</v>
      </c>
    </row>
    <row r="464" spans="1:14" ht="30.6">
      <c r="A464" s="46">
        <v>459</v>
      </c>
      <c r="B464" s="46" t="s">
        <v>2142</v>
      </c>
      <c r="C464" s="47" t="s">
        <v>2143</v>
      </c>
      <c r="D464" s="46" t="s">
        <v>1223</v>
      </c>
      <c r="E464" s="48">
        <v>15110.825028371002</v>
      </c>
      <c r="F464" s="48">
        <v>27661.467325105154</v>
      </c>
      <c r="G464" s="48">
        <v>99419.306239281694</v>
      </c>
      <c r="H464" s="48">
        <v>40533.855050877435</v>
      </c>
      <c r="I464" s="48">
        <v>111926.71039576319</v>
      </c>
      <c r="J464" s="48">
        <v>33475.545831101546</v>
      </c>
      <c r="K464" s="48">
        <v>109918.02253486539</v>
      </c>
      <c r="L464" s="48">
        <v>47348.034129973254</v>
      </c>
      <c r="M464" s="48">
        <v>92094.087407364146</v>
      </c>
      <c r="N464" s="48">
        <v>88816.864010998339</v>
      </c>
    </row>
    <row r="465" spans="1:14" ht="30.6">
      <c r="A465" s="46">
        <v>460</v>
      </c>
      <c r="B465" s="46" t="s">
        <v>2144</v>
      </c>
      <c r="C465" s="47" t="s">
        <v>2145</v>
      </c>
      <c r="D465" s="46" t="s">
        <v>1223</v>
      </c>
      <c r="E465" s="48">
        <v>26148.220003081551</v>
      </c>
      <c r="F465" s="48">
        <v>19979.032049880065</v>
      </c>
      <c r="G465" s="48">
        <v>98176.608356741694</v>
      </c>
      <c r="H465" s="48">
        <v>28613.285019809282</v>
      </c>
      <c r="I465" s="48">
        <v>111926.71039576319</v>
      </c>
      <c r="J465" s="48">
        <v>19005.331687736645</v>
      </c>
      <c r="K465" s="48">
        <v>107145.06031762736</v>
      </c>
      <c r="L465" s="48">
        <v>33424.599429939204</v>
      </c>
      <c r="M465" s="48">
        <v>65010.704740051719</v>
      </c>
      <c r="N465" s="48">
        <v>86576.371330460213</v>
      </c>
    </row>
    <row r="466" spans="1:14" ht="30.6">
      <c r="A466" s="46">
        <v>461</v>
      </c>
      <c r="B466" s="46" t="s">
        <v>2146</v>
      </c>
      <c r="C466" s="47" t="s">
        <v>2147</v>
      </c>
      <c r="D466" s="46" t="s">
        <v>1223</v>
      </c>
      <c r="E466" s="48">
        <v>7341.2763953263748</v>
      </c>
      <c r="F466" s="48">
        <v>7511.3953328296957</v>
      </c>
      <c r="G466" s="48">
        <v>11319.971760061442</v>
      </c>
      <c r="H466" s="48">
        <v>11037.951702371327</v>
      </c>
      <c r="I466" s="48">
        <v>10399.489627322879</v>
      </c>
      <c r="J466" s="48">
        <v>9363.2069253405607</v>
      </c>
      <c r="K466" s="48">
        <v>9951.7827857398279</v>
      </c>
      <c r="L466" s="48">
        <v>12890.666803585536</v>
      </c>
      <c r="M466" s="48">
        <v>25075.507131455655</v>
      </c>
      <c r="N466" s="48">
        <v>44133.397166830546</v>
      </c>
    </row>
    <row r="467" spans="1:14" ht="30.6">
      <c r="A467" s="46">
        <v>462</v>
      </c>
      <c r="B467" s="46" t="s">
        <v>2148</v>
      </c>
      <c r="C467" s="47" t="s">
        <v>2149</v>
      </c>
      <c r="D467" s="46" t="s">
        <v>1223</v>
      </c>
      <c r="E467" s="48">
        <v>1838.2203304136858</v>
      </c>
      <c r="F467" s="48">
        <v>1581.1402308459519</v>
      </c>
      <c r="G467" s="48">
        <v>2376.2801157222398</v>
      </c>
      <c r="H467" s="48">
        <v>2320.1372338672641</v>
      </c>
      <c r="I467" s="48">
        <v>2097.524179070208</v>
      </c>
      <c r="J467" s="48">
        <v>1763.2364040215284</v>
      </c>
      <c r="K467" s="48">
        <v>2062.271671858944</v>
      </c>
      <c r="L467" s="48">
        <v>2709.2204616064</v>
      </c>
      <c r="M467" s="48">
        <v>5268.4677944361501</v>
      </c>
      <c r="N467" s="48">
        <v>19197.86260304676</v>
      </c>
    </row>
    <row r="468" spans="1:14" ht="30.6">
      <c r="A468" s="46">
        <v>463</v>
      </c>
      <c r="B468" s="46" t="s">
        <v>2150</v>
      </c>
      <c r="C468" s="47" t="s">
        <v>2151</v>
      </c>
      <c r="D468" s="46" t="s">
        <v>1223</v>
      </c>
      <c r="E468" s="48">
        <v>90687.857285674196</v>
      </c>
      <c r="F468" s="48">
        <v>67524.21909055335</v>
      </c>
      <c r="G468" s="48">
        <v>110509.11307411239</v>
      </c>
      <c r="H468" s="48">
        <v>99222.751315555841</v>
      </c>
      <c r="I468" s="48">
        <v>123207.51270336767</v>
      </c>
      <c r="J468" s="48">
        <v>91353.159173897715</v>
      </c>
      <c r="K468" s="48">
        <v>123383.0701892798</v>
      </c>
      <c r="L468" s="48">
        <v>115903.71546855987</v>
      </c>
      <c r="M468" s="48">
        <v>225443.13595655886</v>
      </c>
      <c r="N468" s="48">
        <v>99696.179430918972</v>
      </c>
    </row>
    <row r="469" spans="1:14" ht="30.6">
      <c r="A469" s="46">
        <v>464</v>
      </c>
      <c r="B469" s="46" t="s">
        <v>2152</v>
      </c>
      <c r="C469" s="47" t="s">
        <v>2153</v>
      </c>
      <c r="D469" s="46" t="s">
        <v>1223</v>
      </c>
      <c r="E469" s="48">
        <v>2836.24399465344</v>
      </c>
      <c r="F469" s="48">
        <v>2855.4530841123842</v>
      </c>
      <c r="G469" s="48">
        <v>4295.5832861132803</v>
      </c>
      <c r="H469" s="48">
        <v>4196.3540065556481</v>
      </c>
      <c r="I469" s="48">
        <v>3789.6445252108801</v>
      </c>
      <c r="J469" s="48">
        <v>3188.0957421578705</v>
      </c>
      <c r="K469" s="48">
        <v>3743.8162658362367</v>
      </c>
      <c r="L469" s="48">
        <v>4902.70979919616</v>
      </c>
      <c r="M469" s="48">
        <v>9531.2334311936011</v>
      </c>
      <c r="N469" s="48">
        <v>27741.89526748344</v>
      </c>
    </row>
    <row r="470" spans="1:14" ht="20.399999999999999">
      <c r="A470" s="46">
        <v>465</v>
      </c>
      <c r="B470" s="46" t="s">
        <v>2154</v>
      </c>
      <c r="C470" s="47" t="s">
        <v>2155</v>
      </c>
      <c r="D470" s="46" t="s">
        <v>1223</v>
      </c>
      <c r="E470" s="48">
        <v>14258.922523465846</v>
      </c>
      <c r="F470" s="48">
        <v>36881.956433473541</v>
      </c>
      <c r="G470" s="48">
        <v>11374.808993501185</v>
      </c>
      <c r="H470" s="48">
        <v>19605.616603123712</v>
      </c>
      <c r="I470" s="48">
        <v>12320.751270336768</v>
      </c>
      <c r="J470" s="48">
        <v>16473.809975443321</v>
      </c>
      <c r="K470" s="48">
        <v>12263.642208654519</v>
      </c>
      <c r="L470" s="48">
        <v>12031.550146362879</v>
      </c>
      <c r="M470" s="48">
        <v>23244.070570630229</v>
      </c>
      <c r="N470" s="48">
        <v>9909.8714716108789</v>
      </c>
    </row>
    <row r="471" spans="1:14">
      <c r="A471" s="46">
        <v>466</v>
      </c>
      <c r="B471" s="46" t="s">
        <v>2156</v>
      </c>
      <c r="C471" s="47" t="s">
        <v>2157</v>
      </c>
      <c r="D471" s="46" t="s">
        <v>1223</v>
      </c>
      <c r="E471" s="48">
        <v>7724.2389641625587</v>
      </c>
      <c r="F471" s="48">
        <v>7485.2823645250564</v>
      </c>
      <c r="G471" s="48">
        <v>9304.0408145801175</v>
      </c>
      <c r="H471" s="48">
        <v>11545.848935896576</v>
      </c>
      <c r="I471" s="48">
        <v>10399.489627322879</v>
      </c>
      <c r="J471" s="48">
        <v>8772.9389445951583</v>
      </c>
      <c r="K471" s="48">
        <v>10361.593182070772</v>
      </c>
      <c r="L471" s="48">
        <v>10689.343575504383</v>
      </c>
      <c r="M471" s="48">
        <v>26229.418028160693</v>
      </c>
      <c r="N471" s="48">
        <v>7876.193500045516</v>
      </c>
    </row>
    <row r="472" spans="1:14">
      <c r="A472" s="46">
        <v>467</v>
      </c>
      <c r="B472" s="46" t="s">
        <v>2158</v>
      </c>
      <c r="C472" s="47" t="s">
        <v>2159</v>
      </c>
      <c r="D472" s="46" t="s">
        <v>1223</v>
      </c>
      <c r="E472" s="48">
        <v>3184.3917845045166</v>
      </c>
      <c r="F472" s="48">
        <v>3087.8585020236801</v>
      </c>
      <c r="G472" s="48">
        <v>4524.0717587788795</v>
      </c>
      <c r="H472" s="48">
        <v>4761.6997703511042</v>
      </c>
      <c r="I472" s="48">
        <v>4318.4321333798398</v>
      </c>
      <c r="J472" s="48">
        <v>3587.013113760534</v>
      </c>
      <c r="K472" s="48">
        <v>4299.0432544136447</v>
      </c>
      <c r="L472" s="48">
        <v>4407.8690498232318</v>
      </c>
      <c r="M472" s="48">
        <v>10815.709169421836</v>
      </c>
      <c r="N472" s="48">
        <v>3518.7224790502396</v>
      </c>
    </row>
    <row r="473" spans="1:14">
      <c r="A473" s="46">
        <v>468</v>
      </c>
      <c r="B473" s="46" t="s">
        <v>2160</v>
      </c>
      <c r="C473" s="47" t="s">
        <v>2161</v>
      </c>
      <c r="D473" s="46" t="s">
        <v>1223</v>
      </c>
      <c r="E473" s="48">
        <v>1042.122384287557</v>
      </c>
      <c r="F473" s="48">
        <v>1017.1001154657281</v>
      </c>
      <c r="G473" s="48">
        <v>1299.4139440492672</v>
      </c>
      <c r="H473" s="48">
        <v>1564.166801447936</v>
      </c>
      <c r="I473" s="48">
        <v>1498.2315564787198</v>
      </c>
      <c r="J473" s="48">
        <v>1189.1845765933056</v>
      </c>
      <c r="K473" s="48">
        <v>1401.2871616477439</v>
      </c>
      <c r="L473" s="48">
        <v>1450.575389322752</v>
      </c>
      <c r="M473" s="48">
        <v>3549.9521776307888</v>
      </c>
      <c r="N473" s="48">
        <v>1579.8345824307198</v>
      </c>
    </row>
    <row r="474" spans="1:14">
      <c r="A474" s="46">
        <v>469</v>
      </c>
      <c r="B474" s="46" t="s">
        <v>2162</v>
      </c>
      <c r="C474" s="47" t="s">
        <v>2163</v>
      </c>
      <c r="D474" s="46" t="s">
        <v>1223</v>
      </c>
      <c r="E474" s="48">
        <v>12781.665858065871</v>
      </c>
      <c r="F474" s="48">
        <v>12376.241327984129</v>
      </c>
      <c r="G474" s="48">
        <v>17365.123922585597</v>
      </c>
      <c r="H474" s="48">
        <v>19092.496775937532</v>
      </c>
      <c r="I474" s="48">
        <v>17449.991069575681</v>
      </c>
      <c r="J474" s="48">
        <v>14314.539071519961</v>
      </c>
      <c r="K474" s="48">
        <v>17074.551867775717</v>
      </c>
      <c r="L474" s="48">
        <v>17671.951300165118</v>
      </c>
      <c r="M474" s="48">
        <v>43375.757621707417</v>
      </c>
      <c r="N474" s="48">
        <v>17090.93775538688</v>
      </c>
    </row>
    <row r="475" spans="1:14">
      <c r="A475" s="46">
        <v>470</v>
      </c>
      <c r="B475" s="46" t="s">
        <v>2164</v>
      </c>
      <c r="C475" s="47" t="s">
        <v>2165</v>
      </c>
      <c r="D475" s="46" t="s">
        <v>1223</v>
      </c>
      <c r="E475" s="48">
        <v>41155.710730928637</v>
      </c>
      <c r="F475" s="48">
        <v>39840.555742389253</v>
      </c>
      <c r="G475" s="48">
        <v>64061.639493358081</v>
      </c>
      <c r="H475" s="48">
        <v>61466.010443876869</v>
      </c>
      <c r="I475" s="48">
        <v>55522.698857740797</v>
      </c>
      <c r="J475" s="48">
        <v>46711.170168585035</v>
      </c>
      <c r="K475" s="48">
        <v>55332.335318799982</v>
      </c>
      <c r="L475" s="48">
        <v>56888.407100073469</v>
      </c>
      <c r="M475" s="48">
        <v>139654.97751681521</v>
      </c>
      <c r="N475" s="48">
        <v>63049.761971553286</v>
      </c>
    </row>
    <row r="476" spans="1:14">
      <c r="A476" s="46">
        <v>471</v>
      </c>
      <c r="B476" s="46" t="s">
        <v>2166</v>
      </c>
      <c r="C476" s="47" t="s">
        <v>2167</v>
      </c>
      <c r="D476" s="46" t="s">
        <v>1223</v>
      </c>
      <c r="E476" s="48">
        <v>1668.7884060194956</v>
      </c>
      <c r="F476" s="48">
        <v>1622.9209801333761</v>
      </c>
      <c r="G476" s="48">
        <v>2197.9448628067389</v>
      </c>
      <c r="H476" s="48">
        <v>2500.3167151692801</v>
      </c>
      <c r="I476" s="48">
        <v>2643.9380408447996</v>
      </c>
      <c r="J476" s="48">
        <v>1900.5331687736648</v>
      </c>
      <c r="K476" s="48">
        <v>2260.567024922304</v>
      </c>
      <c r="L476" s="48">
        <v>2309.6920465454077</v>
      </c>
      <c r="M476" s="48">
        <v>5677.8062165088868</v>
      </c>
      <c r="N476" s="48">
        <v>2226.1305479705602</v>
      </c>
    </row>
    <row r="477" spans="1:14">
      <c r="A477" s="46">
        <v>472</v>
      </c>
      <c r="B477" s="46" t="s">
        <v>2168</v>
      </c>
      <c r="C477" s="47" t="s">
        <v>2169</v>
      </c>
      <c r="D477" s="46" t="s">
        <v>1223</v>
      </c>
      <c r="E477" s="48">
        <v>89311.513023129606</v>
      </c>
      <c r="F477" s="48">
        <v>84758.778171615733</v>
      </c>
      <c r="G477" s="48">
        <v>100035.9156768044</v>
      </c>
      <c r="H477" s="48">
        <v>130769.82832439142</v>
      </c>
      <c r="I477" s="48">
        <v>105581.25909773567</v>
      </c>
      <c r="J477" s="48">
        <v>99379.073989014723</v>
      </c>
      <c r="K477" s="48">
        <v>117639.37918934853</v>
      </c>
      <c r="L477" s="48">
        <v>121028.38549834547</v>
      </c>
      <c r="M477" s="48">
        <v>297123.23395279568</v>
      </c>
      <c r="N477" s="48">
        <v>132025.33984047853</v>
      </c>
    </row>
    <row r="478" spans="1:14">
      <c r="A478" s="46">
        <v>473</v>
      </c>
      <c r="B478" s="46" t="s">
        <v>2170</v>
      </c>
      <c r="C478" s="47" t="s">
        <v>2171</v>
      </c>
      <c r="D478" s="46" t="s">
        <v>1223</v>
      </c>
      <c r="E478" s="48">
        <v>7807.7944337268191</v>
      </c>
      <c r="F478" s="48">
        <v>7314.2424221296642</v>
      </c>
      <c r="G478" s="48">
        <v>10721.942352311691</v>
      </c>
      <c r="H478" s="48">
        <v>11283.413604434943</v>
      </c>
      <c r="I478" s="48">
        <v>12162.11498788608</v>
      </c>
      <c r="J478" s="48">
        <v>8574.020797237732</v>
      </c>
      <c r="K478" s="48">
        <v>11762.880343718516</v>
      </c>
      <c r="L478" s="48">
        <v>10445.187321855999</v>
      </c>
      <c r="M478" s="48">
        <v>25633.054292554727</v>
      </c>
      <c r="N478" s="48">
        <v>10197.114122961921</v>
      </c>
    </row>
    <row r="479" spans="1:14">
      <c r="A479" s="46">
        <v>474</v>
      </c>
      <c r="B479" s="46" t="s">
        <v>2172</v>
      </c>
      <c r="C479" s="47" t="s">
        <v>2173</v>
      </c>
      <c r="D479" s="46" t="s">
        <v>1223</v>
      </c>
      <c r="E479" s="48">
        <v>527006.14362079487</v>
      </c>
      <c r="F479" s="48">
        <v>1075672.8090214508</v>
      </c>
      <c r="G479" s="48">
        <v>476992.53553670651</v>
      </c>
      <c r="H479" s="48">
        <v>183110.66199421184</v>
      </c>
      <c r="I479" s="48">
        <v>440303.81506868737</v>
      </c>
      <c r="J479" s="48">
        <v>645384.88407569099</v>
      </c>
      <c r="K479" s="48">
        <v>455638.65570558718</v>
      </c>
      <c r="L479" s="48">
        <v>850310.05866191606</v>
      </c>
      <c r="M479" s="48">
        <v>1062162.6296887349</v>
      </c>
      <c r="N479" s="48">
        <v>569013.33019384276</v>
      </c>
    </row>
    <row r="480" spans="1:14">
      <c r="A480" s="46">
        <v>475</v>
      </c>
      <c r="B480" s="46" t="s">
        <v>2174</v>
      </c>
      <c r="C480" s="47" t="s">
        <v>2175</v>
      </c>
      <c r="D480" s="46" t="s">
        <v>1223</v>
      </c>
      <c r="E480" s="48">
        <v>635748.13798892312</v>
      </c>
      <c r="F480" s="48">
        <v>845171.02649956301</v>
      </c>
      <c r="G480" s="48">
        <v>874366.63071256585</v>
      </c>
      <c r="H480" s="48">
        <v>903824.67025703017</v>
      </c>
      <c r="I480" s="48">
        <v>616742.6136610636</v>
      </c>
      <c r="J480" s="48">
        <v>201243.54374310942</v>
      </c>
      <c r="K480" s="48">
        <v>616918.87619712006</v>
      </c>
      <c r="L480" s="48">
        <v>1179539.7517499868</v>
      </c>
      <c r="M480" s="48">
        <v>5041133.2326672561</v>
      </c>
      <c r="N480" s="48">
        <v>281730.46487161354</v>
      </c>
    </row>
    <row r="481" spans="1:14">
      <c r="A481" s="46">
        <v>476</v>
      </c>
      <c r="B481" s="46" t="s">
        <v>2176</v>
      </c>
      <c r="C481" s="47" t="s">
        <v>2177</v>
      </c>
      <c r="D481" s="46" t="s">
        <v>1223</v>
      </c>
      <c r="E481" s="48">
        <v>9904.9559898674197</v>
      </c>
      <c r="F481" s="48">
        <v>9223.1004051988475</v>
      </c>
      <c r="G481" s="48">
        <v>18148.512971724802</v>
      </c>
      <c r="H481" s="48">
        <v>4866.151643569664</v>
      </c>
      <c r="I481" s="48">
        <v>7931.8141225343998</v>
      </c>
      <c r="J481" s="48">
        <v>48365.578165900151</v>
      </c>
      <c r="K481" s="48">
        <v>8284.3391946470401</v>
      </c>
      <c r="L481" s="48">
        <v>16244.877582316545</v>
      </c>
      <c r="M481" s="48">
        <v>20290.48212860541</v>
      </c>
      <c r="N481" s="48">
        <v>30734.96369456128</v>
      </c>
    </row>
    <row r="482" spans="1:14">
      <c r="A482" s="46">
        <v>477</v>
      </c>
      <c r="B482" s="46" t="s">
        <v>2178</v>
      </c>
      <c r="C482" s="47" t="s">
        <v>2179</v>
      </c>
      <c r="D482" s="46" t="s">
        <v>1223</v>
      </c>
      <c r="E482" s="48">
        <v>12058.608139525793</v>
      </c>
      <c r="F482" s="48">
        <v>2307.080749714944</v>
      </c>
      <c r="G482" s="48">
        <v>10314.6224803328</v>
      </c>
      <c r="H482" s="48">
        <v>1894.495850501632</v>
      </c>
      <c r="I482" s="48">
        <v>2732.0693088729604</v>
      </c>
      <c r="J482" s="48">
        <v>14234.179022859264</v>
      </c>
      <c r="K482" s="48">
        <v>2732.0693088729604</v>
      </c>
      <c r="L482" s="48">
        <v>4323.0019028331526</v>
      </c>
      <c r="M482" s="48">
        <v>5399.032635959351</v>
      </c>
      <c r="N482" s="48">
        <v>11346.084728366081</v>
      </c>
    </row>
    <row r="483" spans="1:14">
      <c r="A483" s="46">
        <v>478</v>
      </c>
      <c r="B483" s="46" t="s">
        <v>2180</v>
      </c>
      <c r="C483" s="47" t="s">
        <v>2181</v>
      </c>
      <c r="D483" s="46" t="s">
        <v>1223</v>
      </c>
      <c r="E483" s="48">
        <v>15111.420326747511</v>
      </c>
      <c r="F483" s="48">
        <v>3843.8289344430077</v>
      </c>
      <c r="G483" s="48">
        <v>12925.919310796799</v>
      </c>
      <c r="H483" s="48">
        <v>4278.609856715264</v>
      </c>
      <c r="I483" s="48">
        <v>3313.735677858816</v>
      </c>
      <c r="J483" s="48">
        <v>17837.768648899582</v>
      </c>
      <c r="K483" s="48">
        <v>3313.735677858816</v>
      </c>
      <c r="L483" s="48">
        <v>6171.8000588016639</v>
      </c>
      <c r="M483" s="48">
        <v>7907.994860905168</v>
      </c>
      <c r="N483" s="48">
        <v>14218.51124187648</v>
      </c>
    </row>
    <row r="484" spans="1:14" ht="30.6">
      <c r="A484" s="46">
        <v>479</v>
      </c>
      <c r="B484" s="46" t="s">
        <v>2182</v>
      </c>
      <c r="C484" s="47" t="s">
        <v>2183</v>
      </c>
      <c r="D484" s="46" t="s">
        <v>1223</v>
      </c>
      <c r="E484" s="48">
        <v>106848.42655276018</v>
      </c>
      <c r="F484" s="48">
        <v>765264.03783894947</v>
      </c>
      <c r="G484" s="48">
        <v>114100.61500712448</v>
      </c>
      <c r="H484" s="48">
        <v>81280.530793437691</v>
      </c>
      <c r="I484" s="48">
        <v>103994.89627322881</v>
      </c>
      <c r="J484" s="48">
        <v>222864.00042246358</v>
      </c>
      <c r="K484" s="48">
        <v>103818.63373717248</v>
      </c>
      <c r="L484" s="48">
        <v>178043.44049469646</v>
      </c>
      <c r="M484" s="48">
        <v>231840.81319119572</v>
      </c>
      <c r="N484" s="48">
        <v>141873.45414204893</v>
      </c>
    </row>
    <row r="485" spans="1:14" ht="30.6">
      <c r="A485" s="46">
        <v>480</v>
      </c>
      <c r="B485" s="46" t="s">
        <v>2184</v>
      </c>
      <c r="C485" s="47" t="s">
        <v>2185</v>
      </c>
      <c r="D485" s="46" t="s">
        <v>1223</v>
      </c>
      <c r="E485" s="48">
        <v>40259.81041837854</v>
      </c>
      <c r="F485" s="48">
        <v>29977.687613726717</v>
      </c>
      <c r="G485" s="48">
        <v>87111.44694139692</v>
      </c>
      <c r="H485" s="48">
        <v>44049.966233097206</v>
      </c>
      <c r="I485" s="48">
        <v>98530.757655482885</v>
      </c>
      <c r="J485" s="48">
        <v>33475.545831101546</v>
      </c>
      <c r="K485" s="48">
        <v>95850.157007138361</v>
      </c>
      <c r="L485" s="48">
        <v>51454.298395877886</v>
      </c>
      <c r="M485" s="48">
        <v>100083.24419678374</v>
      </c>
      <c r="N485" s="48">
        <v>44472.343495424764</v>
      </c>
    </row>
    <row r="486" spans="1:14" ht="30.6">
      <c r="A486" s="46">
        <v>481</v>
      </c>
      <c r="B486" s="46" t="s">
        <v>2186</v>
      </c>
      <c r="C486" s="47" t="s">
        <v>2187</v>
      </c>
      <c r="D486" s="46" t="s">
        <v>1223</v>
      </c>
      <c r="E486" s="48">
        <v>22852.420925824685</v>
      </c>
      <c r="F486" s="48">
        <v>17019.127092549119</v>
      </c>
      <c r="G486" s="48">
        <v>68471.610637129837</v>
      </c>
      <c r="H486" s="48">
        <v>25009.695393768958</v>
      </c>
      <c r="I486" s="48">
        <v>76674.203184499216</v>
      </c>
      <c r="J486" s="48">
        <v>19005.331687736645</v>
      </c>
      <c r="K486" s="48">
        <v>76113.688319840119</v>
      </c>
      <c r="L486" s="48">
        <v>29213.883290815997</v>
      </c>
      <c r="M486" s="48">
        <v>56820.407519096385</v>
      </c>
      <c r="N486" s="48">
        <v>25248.629053756416</v>
      </c>
    </row>
    <row r="487" spans="1:14" ht="30.6">
      <c r="A487" s="46">
        <v>482</v>
      </c>
      <c r="B487" s="46" t="s">
        <v>2188</v>
      </c>
      <c r="C487" s="47" t="s">
        <v>2189</v>
      </c>
      <c r="D487" s="46" t="s">
        <v>1223</v>
      </c>
      <c r="E487" s="48">
        <v>8195.3989730943504</v>
      </c>
      <c r="F487" s="48">
        <v>8384.8741226199054</v>
      </c>
      <c r="G487" s="48">
        <v>11308.220924324351</v>
      </c>
      <c r="H487" s="48">
        <v>12320.098446129152</v>
      </c>
      <c r="I487" s="48">
        <v>11104.539771548159</v>
      </c>
      <c r="J487" s="48">
        <v>9363.2069253405607</v>
      </c>
      <c r="K487" s="48">
        <v>11067.524638976334</v>
      </c>
      <c r="L487" s="48">
        <v>14390.856832687103</v>
      </c>
      <c r="M487" s="48">
        <v>27990.278998973579</v>
      </c>
      <c r="N487" s="48">
        <v>12439.043016756788</v>
      </c>
    </row>
    <row r="488" spans="1:14" ht="30.6">
      <c r="A488" s="46">
        <v>483</v>
      </c>
      <c r="B488" s="46" t="s">
        <v>2190</v>
      </c>
      <c r="C488" s="47" t="s">
        <v>2191</v>
      </c>
      <c r="D488" s="46" t="s">
        <v>1223</v>
      </c>
      <c r="E488" s="48">
        <v>1838.2203304136858</v>
      </c>
      <c r="F488" s="48">
        <v>1581.1402308459519</v>
      </c>
      <c r="G488" s="48">
        <v>2128.20691682816</v>
      </c>
      <c r="H488" s="48">
        <v>2320.1372338672641</v>
      </c>
      <c r="I488" s="48">
        <v>2062.271671858944</v>
      </c>
      <c r="J488" s="48">
        <v>1763.2364040215284</v>
      </c>
      <c r="K488" s="48">
        <v>2062.271671858944</v>
      </c>
      <c r="L488" s="48">
        <v>2709.2204616064</v>
      </c>
      <c r="M488" s="48">
        <v>5268.4677944361501</v>
      </c>
      <c r="N488" s="48">
        <v>2342.4638217677311</v>
      </c>
    </row>
    <row r="489" spans="1:14" ht="30.6">
      <c r="A489" s="46">
        <v>484</v>
      </c>
      <c r="B489" s="46" t="s">
        <v>2192</v>
      </c>
      <c r="C489" s="47" t="s">
        <v>2193</v>
      </c>
      <c r="D489" s="46" t="s">
        <v>1223</v>
      </c>
      <c r="E489" s="48">
        <v>79122.387706821406</v>
      </c>
      <c r="F489" s="48">
        <v>58913.467792098294</v>
      </c>
      <c r="G489" s="48">
        <v>146413.38169518235</v>
      </c>
      <c r="H489" s="48">
        <v>86567.101226712053</v>
      </c>
      <c r="I489" s="48">
        <v>167449.40925350398</v>
      </c>
      <c r="J489" s="48">
        <v>91353.159173897715</v>
      </c>
      <c r="K489" s="48">
        <v>159258.13667789471</v>
      </c>
      <c r="L489" s="48">
        <v>101121.16411130317</v>
      </c>
      <c r="M489" s="48">
        <v>196687.11180594924</v>
      </c>
      <c r="N489" s="48">
        <v>87397.885313324194</v>
      </c>
    </row>
    <row r="490" spans="1:14" ht="30.6">
      <c r="A490" s="46">
        <v>485</v>
      </c>
      <c r="B490" s="46" t="s">
        <v>2194</v>
      </c>
      <c r="C490" s="47" t="s">
        <v>2195</v>
      </c>
      <c r="D490" s="46" t="s">
        <v>1223</v>
      </c>
      <c r="E490" s="48">
        <v>2896.5896115609598</v>
      </c>
      <c r="F490" s="48">
        <v>2855.4530841123842</v>
      </c>
      <c r="G490" s="48">
        <v>3850.3571765191682</v>
      </c>
      <c r="H490" s="48">
        <v>4196.3540065556481</v>
      </c>
      <c r="I490" s="48">
        <v>3789.6445252108801</v>
      </c>
      <c r="J490" s="48">
        <v>3188.0957421578705</v>
      </c>
      <c r="K490" s="48">
        <v>3791.4071505714442</v>
      </c>
      <c r="L490" s="48">
        <v>4900.0985023656958</v>
      </c>
      <c r="M490" s="48">
        <v>9531.2334311936011</v>
      </c>
      <c r="N490" s="48">
        <v>4235.3928941710856</v>
      </c>
    </row>
    <row r="491" spans="1:14" ht="20.399999999999999">
      <c r="A491" s="46">
        <v>486</v>
      </c>
      <c r="B491" s="46" t="s">
        <v>2196</v>
      </c>
      <c r="C491" s="47" t="s">
        <v>2197</v>
      </c>
      <c r="D491" s="46" t="s">
        <v>1223</v>
      </c>
      <c r="E491" s="48">
        <v>181642.32513969234</v>
      </c>
      <c r="F491" s="48">
        <v>3534347.1736353217</v>
      </c>
      <c r="G491" s="48">
        <v>3453270.3239946603</v>
      </c>
      <c r="H491" s="48">
        <v>3267554.8934120601</v>
      </c>
      <c r="I491" s="48">
        <v>3084594.3809855999</v>
      </c>
      <c r="J491" s="48">
        <v>2334222.2973959162</v>
      </c>
      <c r="K491" s="48">
        <v>3250281.1648785402</v>
      </c>
      <c r="L491" s="48">
        <v>3554450.2422846486</v>
      </c>
      <c r="M491" s="48">
        <v>6036753.6673126677</v>
      </c>
      <c r="N491" s="48">
        <v>2233598.8569056871</v>
      </c>
    </row>
    <row r="492" spans="1:14" ht="20.399999999999999">
      <c r="A492" s="46">
        <v>487</v>
      </c>
      <c r="B492" s="46" t="s">
        <v>2198</v>
      </c>
      <c r="C492" s="47" t="s">
        <v>2199</v>
      </c>
      <c r="D492" s="46" t="s">
        <v>1223</v>
      </c>
      <c r="E492" s="48">
        <v>5931530.1274366518</v>
      </c>
      <c r="F492" s="48">
        <v>4917351.3405245719</v>
      </c>
      <c r="G492" s="48">
        <v>6048238.7153777685</v>
      </c>
      <c r="H492" s="48">
        <v>5505246.9580994993</v>
      </c>
      <c r="I492" s="48">
        <v>6962370.1742246402</v>
      </c>
      <c r="J492" s="48">
        <v>2616206.0685052723</v>
      </c>
      <c r="K492" s="48">
        <v>6533699.6865356695</v>
      </c>
      <c r="L492" s="48">
        <v>5133097.9903059229</v>
      </c>
      <c r="M492" s="48">
        <v>6695784.9980702708</v>
      </c>
      <c r="N492" s="48">
        <v>2585183.8621593602</v>
      </c>
    </row>
    <row r="493" spans="1:14">
      <c r="A493" s="46">
        <v>488</v>
      </c>
      <c r="B493" s="46" t="s">
        <v>2200</v>
      </c>
      <c r="C493" s="47" t="s">
        <v>2201</v>
      </c>
      <c r="D493" s="46" t="s">
        <v>1223</v>
      </c>
      <c r="E493" s="48">
        <v>1977.4794463541166</v>
      </c>
      <c r="F493" s="48">
        <v>1923.220115636736</v>
      </c>
      <c r="G493" s="48">
        <v>2376.8611292670184</v>
      </c>
      <c r="H493" s="48">
        <v>2965.1275509918719</v>
      </c>
      <c r="I493" s="48">
        <v>2643.9380408447996</v>
      </c>
      <c r="J493" s="48">
        <v>2251.8831573125958</v>
      </c>
      <c r="K493" s="48">
        <v>2659.8016690898689</v>
      </c>
      <c r="L493" s="48">
        <v>2744.472968817664</v>
      </c>
      <c r="M493" s="48">
        <v>6732.911287196368</v>
      </c>
      <c r="N493" s="48">
        <v>2728.8051878348801</v>
      </c>
    </row>
    <row r="494" spans="1:14">
      <c r="A494" s="46">
        <v>489</v>
      </c>
      <c r="B494" s="46" t="s">
        <v>2202</v>
      </c>
      <c r="C494" s="47" t="s">
        <v>2203</v>
      </c>
      <c r="D494" s="46" t="s">
        <v>1223</v>
      </c>
      <c r="E494" s="48">
        <v>7113.8198392903387</v>
      </c>
      <c r="F494" s="48">
        <v>6893.8236324249601</v>
      </c>
      <c r="G494" s="48">
        <v>8619.5774817420079</v>
      </c>
      <c r="H494" s="48">
        <v>10631.895045234176</v>
      </c>
      <c r="I494" s="48">
        <v>9694.4394830975998</v>
      </c>
      <c r="J494" s="48">
        <v>8079.9686595076037</v>
      </c>
      <c r="K494" s="48">
        <v>9539.3284513680392</v>
      </c>
      <c r="L494" s="48">
        <v>9838.0608087731198</v>
      </c>
      <c r="M494" s="48">
        <v>24154.495681792003</v>
      </c>
      <c r="N494" s="48">
        <v>8473.6582148556809</v>
      </c>
    </row>
    <row r="495" spans="1:14">
      <c r="A495" s="46">
        <v>490</v>
      </c>
      <c r="B495" s="46" t="s">
        <v>2204</v>
      </c>
      <c r="C495" s="47" t="s">
        <v>2205</v>
      </c>
      <c r="D495" s="46" t="s">
        <v>1223</v>
      </c>
      <c r="E495" s="48">
        <v>3808.736820970782</v>
      </c>
      <c r="F495" s="48">
        <v>3692.373718276096</v>
      </c>
      <c r="G495" s="48">
        <v>4585.8648341507724</v>
      </c>
      <c r="H495" s="48">
        <v>5695.238387241985</v>
      </c>
      <c r="I495" s="48">
        <v>5111.6135456332795</v>
      </c>
      <c r="J495" s="48">
        <v>4328.631858799632</v>
      </c>
      <c r="K495" s="48">
        <v>5121.3079851163775</v>
      </c>
      <c r="L495" s="48">
        <v>5269.5970038763526</v>
      </c>
      <c r="M495" s="48">
        <v>12936.505649298681</v>
      </c>
      <c r="N495" s="48">
        <v>6462.9596553983993</v>
      </c>
    </row>
    <row r="496" spans="1:14">
      <c r="A496" s="46">
        <v>491</v>
      </c>
      <c r="B496" s="46" t="s">
        <v>2206</v>
      </c>
      <c r="C496" s="47" t="s">
        <v>2207</v>
      </c>
      <c r="D496" s="46" t="s">
        <v>1223</v>
      </c>
      <c r="E496" s="48">
        <v>628.9870069976123</v>
      </c>
      <c r="F496" s="48">
        <v>617.57170040473602</v>
      </c>
      <c r="G496" s="48">
        <v>735.80795676710784</v>
      </c>
      <c r="H496" s="48">
        <v>947.90074945843207</v>
      </c>
      <c r="I496" s="48">
        <v>793.18141225344004</v>
      </c>
      <c r="J496" s="48">
        <v>719.99720728285581</v>
      </c>
      <c r="K496" s="48">
        <v>848.70411111118096</v>
      </c>
      <c r="L496" s="48">
        <v>873.478789790208</v>
      </c>
      <c r="M496" s="48">
        <v>2149.0267158818597</v>
      </c>
      <c r="N496" s="48">
        <v>1005.3492797286401</v>
      </c>
    </row>
    <row r="497" spans="1:14">
      <c r="A497" s="46">
        <v>492</v>
      </c>
      <c r="B497" s="46" t="s">
        <v>2208</v>
      </c>
      <c r="C497" s="47" t="s">
        <v>2209</v>
      </c>
      <c r="D497" s="46" t="s">
        <v>1223</v>
      </c>
      <c r="E497" s="48">
        <v>11665.271945276749</v>
      </c>
      <c r="F497" s="48">
        <v>11297.775737002496</v>
      </c>
      <c r="G497" s="48">
        <v>14048.284065619569</v>
      </c>
      <c r="H497" s="48">
        <v>17425.183749686272</v>
      </c>
      <c r="I497" s="48">
        <v>15687.36570901248</v>
      </c>
      <c r="J497" s="48">
        <v>13243.191875698176</v>
      </c>
      <c r="K497" s="48">
        <v>15660.045015923752</v>
      </c>
      <c r="L497" s="48">
        <v>16131.286170191361</v>
      </c>
      <c r="M497" s="48">
        <v>39589.377217534617</v>
      </c>
      <c r="N497" s="48">
        <v>15654.72449863168</v>
      </c>
    </row>
    <row r="498" spans="1:14">
      <c r="A498" s="46">
        <v>493</v>
      </c>
      <c r="B498" s="46" t="s">
        <v>2210</v>
      </c>
      <c r="C498" s="47" t="s">
        <v>2211</v>
      </c>
      <c r="D498" s="46" t="s">
        <v>1223</v>
      </c>
      <c r="E498" s="48">
        <v>43483.658952399506</v>
      </c>
      <c r="F498" s="48">
        <v>42092.799258664447</v>
      </c>
      <c r="G498" s="48">
        <v>53874.334054115592</v>
      </c>
      <c r="H498" s="48">
        <v>64942.952173639678</v>
      </c>
      <c r="I498" s="48">
        <v>61691.887619711997</v>
      </c>
      <c r="J498" s="48">
        <v>49353.322082397804</v>
      </c>
      <c r="K498" s="48">
        <v>58523.568534099642</v>
      </c>
      <c r="L498" s="48">
        <v>60102.913498374663</v>
      </c>
      <c r="M498" s="48">
        <v>147555.91481871915</v>
      </c>
      <c r="N498" s="48">
        <v>57304.908944532486</v>
      </c>
    </row>
    <row r="499" spans="1:14">
      <c r="A499" s="46">
        <v>494</v>
      </c>
      <c r="B499" s="46" t="s">
        <v>2212</v>
      </c>
      <c r="C499" s="47" t="s">
        <v>2213</v>
      </c>
      <c r="D499" s="46" t="s">
        <v>1223</v>
      </c>
      <c r="E499" s="48">
        <v>1009.6285905681231</v>
      </c>
      <c r="F499" s="48">
        <v>984.45890508492812</v>
      </c>
      <c r="G499" s="48">
        <v>1317.5820417472205</v>
      </c>
      <c r="H499" s="48">
        <v>1517.1634584995841</v>
      </c>
      <c r="I499" s="48">
        <v>1586.3628245068801</v>
      </c>
      <c r="J499" s="48">
        <v>1152.4279624076944</v>
      </c>
      <c r="K499" s="48">
        <v>1353.696276912538</v>
      </c>
      <c r="L499" s="48">
        <v>1400.9607495439359</v>
      </c>
      <c r="M499" s="48">
        <v>3444.0887926119785</v>
      </c>
      <c r="N499" s="48">
        <v>1077.1599425663999</v>
      </c>
    </row>
    <row r="500" spans="1:14">
      <c r="A500" s="46">
        <v>495</v>
      </c>
      <c r="B500" s="46" t="s">
        <v>2214</v>
      </c>
      <c r="C500" s="47" t="s">
        <v>2215</v>
      </c>
      <c r="D500" s="46" t="s">
        <v>1223</v>
      </c>
      <c r="E500" s="48">
        <v>96225.728129571973</v>
      </c>
      <c r="F500" s="48">
        <v>91317.050161326071</v>
      </c>
      <c r="G500" s="48">
        <v>113208.57642511175</v>
      </c>
      <c r="H500" s="48">
        <v>140889.90919085467</v>
      </c>
      <c r="I500" s="48">
        <v>126027.7132802688</v>
      </c>
      <c r="J500" s="48">
        <v>107069.85496890997</v>
      </c>
      <c r="K500" s="48">
        <v>126586.46551956734</v>
      </c>
      <c r="L500" s="48">
        <v>130391.19028397414</v>
      </c>
      <c r="M500" s="48">
        <v>320116.76117888134</v>
      </c>
      <c r="N500" s="48">
        <v>142236.816096008</v>
      </c>
    </row>
    <row r="501" spans="1:14" ht="20.399999999999999">
      <c r="A501" s="46">
        <v>496</v>
      </c>
      <c r="B501" s="46" t="s">
        <v>2216</v>
      </c>
      <c r="C501" s="47" t="s">
        <v>2217</v>
      </c>
      <c r="D501" s="46" t="s">
        <v>1223</v>
      </c>
      <c r="E501" s="48">
        <v>1632964.5030058338</v>
      </c>
      <c r="F501" s="48">
        <v>519397.38476661145</v>
      </c>
      <c r="G501" s="48">
        <v>1754833.1750934869</v>
      </c>
      <c r="H501" s="48">
        <v>1714584.0271247386</v>
      </c>
      <c r="I501" s="48">
        <v>2045438.5996655654</v>
      </c>
      <c r="J501" s="48">
        <v>1232357.7424670442</v>
      </c>
      <c r="K501" s="48">
        <v>1870304.8488901502</v>
      </c>
      <c r="L501" s="48">
        <v>825677.69566014921</v>
      </c>
      <c r="M501" s="48">
        <v>3120298.5719729443</v>
      </c>
      <c r="N501" s="48">
        <v>1511252.5269941459</v>
      </c>
    </row>
    <row r="502" spans="1:14" ht="20.399999999999999">
      <c r="A502" s="46">
        <v>497</v>
      </c>
      <c r="B502" s="46" t="s">
        <v>2218</v>
      </c>
      <c r="C502" s="47" t="s">
        <v>2219</v>
      </c>
      <c r="D502" s="46" t="s">
        <v>1223</v>
      </c>
      <c r="E502" s="48">
        <v>223147.596434112</v>
      </c>
      <c r="F502" s="48">
        <v>614671.85527450568</v>
      </c>
      <c r="G502" s="48">
        <v>108146.85823366657</v>
      </c>
      <c r="H502" s="48">
        <v>311432.39954004326</v>
      </c>
      <c r="I502" s="48">
        <v>79318.141225344007</v>
      </c>
      <c r="J502" s="48">
        <v>225224.35162751999</v>
      </c>
      <c r="K502" s="48">
        <v>79747.516763177191</v>
      </c>
      <c r="L502" s="48">
        <v>18416.170896847361</v>
      </c>
      <c r="M502" s="48">
        <v>119978.50302131892</v>
      </c>
      <c r="N502" s="48">
        <v>160855.88475658238</v>
      </c>
    </row>
    <row r="503" spans="1:14">
      <c r="A503" s="46">
        <v>498</v>
      </c>
      <c r="B503" s="46" t="s">
        <v>2220</v>
      </c>
      <c r="C503" s="47" t="s">
        <v>2221</v>
      </c>
      <c r="D503" s="46" t="s">
        <v>1223</v>
      </c>
      <c r="E503" s="48">
        <v>73706.822695184354</v>
      </c>
      <c r="F503" s="48">
        <v>7686.3522204707842</v>
      </c>
      <c r="G503" s="48">
        <v>49010.124562563593</v>
      </c>
      <c r="H503" s="48">
        <v>47060.791478622203</v>
      </c>
      <c r="I503" s="48">
        <v>45651.996838586885</v>
      </c>
      <c r="J503" s="48">
        <v>226782.90414078243</v>
      </c>
      <c r="K503" s="48">
        <v>40837.826322548644</v>
      </c>
      <c r="L503" s="48">
        <v>13294.112163892223</v>
      </c>
      <c r="M503" s="48">
        <v>26998.691959297386</v>
      </c>
      <c r="N503" s="48">
        <v>11489.706054041599</v>
      </c>
    </row>
    <row r="504" spans="1:14">
      <c r="A504" s="46">
        <v>499</v>
      </c>
      <c r="B504" s="46" t="s">
        <v>2222</v>
      </c>
      <c r="C504" s="47" t="s">
        <v>2223</v>
      </c>
      <c r="D504" s="46" t="s">
        <v>1223</v>
      </c>
      <c r="E504" s="48">
        <v>31623.928806820426</v>
      </c>
      <c r="F504" s="48">
        <v>5841.4710097479683</v>
      </c>
      <c r="G504" s="48">
        <v>29471.814135245084</v>
      </c>
      <c r="H504" s="48">
        <v>35461.410957701119</v>
      </c>
      <c r="I504" s="48">
        <v>35076.244675207679</v>
      </c>
      <c r="J504" s="48">
        <v>205053.25869575932</v>
      </c>
      <c r="K504" s="48">
        <v>30687.307527405315</v>
      </c>
      <c r="L504" s="48">
        <v>11679.025074250241</v>
      </c>
      <c r="M504" s="48">
        <v>20294.010908106036</v>
      </c>
      <c r="N504" s="48">
        <v>12925.919310796799</v>
      </c>
    </row>
    <row r="505" spans="1:14">
      <c r="A505" s="46">
        <v>500</v>
      </c>
      <c r="B505" s="46" t="s">
        <v>2224</v>
      </c>
      <c r="C505" s="47" t="s">
        <v>2225</v>
      </c>
      <c r="D505" s="46" t="s">
        <v>1223</v>
      </c>
      <c r="E505" s="48">
        <v>20071.476927936004</v>
      </c>
      <c r="F505" s="48">
        <v>4150.6563120225283</v>
      </c>
      <c r="G505" s="48">
        <v>18918.519124607868</v>
      </c>
      <c r="H505" s="48">
        <v>22506.767381769216</v>
      </c>
      <c r="I505" s="48">
        <v>22737.86715126528</v>
      </c>
      <c r="J505" s="48">
        <v>167058.81147360321</v>
      </c>
      <c r="K505" s="48">
        <v>19477.010234223362</v>
      </c>
      <c r="L505" s="48">
        <v>5968.1189060254719</v>
      </c>
      <c r="M505" s="48">
        <v>12703.606202257297</v>
      </c>
      <c r="N505" s="48">
        <v>11489.706054041599</v>
      </c>
    </row>
    <row r="506" spans="1:14">
      <c r="A506" s="46">
        <v>501</v>
      </c>
      <c r="B506" s="46" t="s">
        <v>2226</v>
      </c>
      <c r="C506" s="47" t="s">
        <v>2227</v>
      </c>
      <c r="D506" s="46" t="s">
        <v>1223</v>
      </c>
      <c r="E506" s="48">
        <v>35238.611077100308</v>
      </c>
      <c r="F506" s="48">
        <v>28429.188593261566</v>
      </c>
      <c r="G506" s="48">
        <v>32623.584127194372</v>
      </c>
      <c r="H506" s="48">
        <v>32792.665596966908</v>
      </c>
      <c r="I506" s="48">
        <v>38601.495396334081</v>
      </c>
      <c r="J506" s="48">
        <v>424863.21691015374</v>
      </c>
      <c r="K506" s="48">
        <v>34194.931994926083</v>
      </c>
      <c r="L506" s="48">
        <v>28736.015970841087</v>
      </c>
      <c r="M506" s="48">
        <v>87513.731615550263</v>
      </c>
      <c r="N506" s="48">
        <v>14362.132567552</v>
      </c>
    </row>
    <row r="507" spans="1:14">
      <c r="A507" s="46">
        <v>502</v>
      </c>
      <c r="B507" s="46" t="s">
        <v>2228</v>
      </c>
      <c r="C507" s="47" t="s">
        <v>2229</v>
      </c>
      <c r="D507" s="46" t="s">
        <v>1223</v>
      </c>
      <c r="E507" s="48">
        <v>25066.64086927754</v>
      </c>
      <c r="F507" s="48">
        <v>18442.283865152</v>
      </c>
      <c r="G507" s="48">
        <v>21801.717237543933</v>
      </c>
      <c r="H507" s="48">
        <v>21182.839888723967</v>
      </c>
      <c r="I507" s="48">
        <v>24324.229975772159</v>
      </c>
      <c r="J507" s="48">
        <v>213692.86482419097</v>
      </c>
      <c r="K507" s="48">
        <v>24324.229975772159</v>
      </c>
      <c r="L507" s="48">
        <v>27831.201619085314</v>
      </c>
      <c r="M507" s="48">
        <v>48344.279158590274</v>
      </c>
      <c r="N507" s="48">
        <v>21543.198851328001</v>
      </c>
    </row>
    <row r="508" spans="1:14">
      <c r="A508" s="46">
        <v>503</v>
      </c>
      <c r="B508" s="46" t="s">
        <v>2230</v>
      </c>
      <c r="C508" s="47" t="s">
        <v>2231</v>
      </c>
      <c r="D508" s="46" t="s">
        <v>1223</v>
      </c>
      <c r="E508" s="48">
        <v>25066.64086927754</v>
      </c>
      <c r="F508" s="48">
        <v>18442.283865152</v>
      </c>
      <c r="G508" s="48">
        <v>34730.247845171194</v>
      </c>
      <c r="H508" s="48">
        <v>21182.839888723967</v>
      </c>
      <c r="I508" s="48">
        <v>24324.229975772159</v>
      </c>
      <c r="J508" s="48">
        <v>215945.10834046619</v>
      </c>
      <c r="K508" s="48">
        <v>24324.229975772159</v>
      </c>
      <c r="L508" s="48">
        <v>27831.201619085314</v>
      </c>
      <c r="M508" s="48">
        <v>48344.279158590274</v>
      </c>
      <c r="N508" s="48">
        <v>28724.265135104</v>
      </c>
    </row>
    <row r="509" spans="1:14">
      <c r="A509" s="46">
        <v>504</v>
      </c>
      <c r="B509" s="46" t="s">
        <v>2232</v>
      </c>
      <c r="C509" s="47" t="s">
        <v>2233</v>
      </c>
      <c r="D509" s="46" t="s">
        <v>1223</v>
      </c>
      <c r="E509" s="48">
        <v>41777.734782129228</v>
      </c>
      <c r="F509" s="48">
        <v>35037.075222750718</v>
      </c>
      <c r="G509" s="48">
        <v>36731.154041514244</v>
      </c>
      <c r="H509" s="48">
        <v>46846.665138524164</v>
      </c>
      <c r="I509" s="48">
        <v>41421.695973235197</v>
      </c>
      <c r="J509" s="48">
        <v>352467.10132300371</v>
      </c>
      <c r="K509" s="48">
        <v>40540.3832929536</v>
      </c>
      <c r="L509" s="48">
        <v>44375.072688489978</v>
      </c>
      <c r="M509" s="48">
        <v>125624.55022232214</v>
      </c>
      <c r="N509" s="48">
        <v>35905.33141888</v>
      </c>
    </row>
    <row r="510" spans="1:14">
      <c r="A510" s="46">
        <v>505</v>
      </c>
      <c r="B510" s="46" t="s">
        <v>2234</v>
      </c>
      <c r="C510" s="47" t="s">
        <v>2235</v>
      </c>
      <c r="D510" s="46" t="s">
        <v>1223</v>
      </c>
      <c r="E510" s="48">
        <v>41777.734782129228</v>
      </c>
      <c r="F510" s="48">
        <v>35037.075222750718</v>
      </c>
      <c r="G510" s="48">
        <v>55568.396552273924</v>
      </c>
      <c r="H510" s="48">
        <v>46846.665138524164</v>
      </c>
      <c r="I510" s="48">
        <v>41421.695973235197</v>
      </c>
      <c r="J510" s="48">
        <v>337872.56333754037</v>
      </c>
      <c r="K510" s="48">
        <v>40540.3832929536</v>
      </c>
      <c r="L510" s="48">
        <v>44375.072688489978</v>
      </c>
      <c r="M510" s="48">
        <v>125624.55022232214</v>
      </c>
      <c r="N510" s="48">
        <v>43086.397702656002</v>
      </c>
    </row>
    <row r="511" spans="1:14">
      <c r="A511" s="46">
        <v>506</v>
      </c>
      <c r="B511" s="46" t="s">
        <v>2236</v>
      </c>
      <c r="C511" s="47" t="s">
        <v>2237</v>
      </c>
      <c r="D511" s="46" t="s">
        <v>1223</v>
      </c>
      <c r="E511" s="48">
        <v>54492.697541907692</v>
      </c>
      <c r="F511" s="48">
        <v>63641.220703653373</v>
      </c>
      <c r="G511" s="48">
        <v>56338.729117260802</v>
      </c>
      <c r="H511" s="48">
        <v>61104.345832857602</v>
      </c>
      <c r="I511" s="48">
        <v>53760.073497177604</v>
      </c>
      <c r="J511" s="48">
        <v>435448.76143664715</v>
      </c>
      <c r="K511" s="48">
        <v>52878.760816896</v>
      </c>
      <c r="L511" s="48">
        <v>45628.495167112706</v>
      </c>
      <c r="M511" s="48">
        <v>231840.81319119572</v>
      </c>
      <c r="N511" s="48">
        <v>50267.463986431998</v>
      </c>
    </row>
    <row r="512" spans="1:14">
      <c r="A512" s="46">
        <v>507</v>
      </c>
      <c r="B512" s="46" t="s">
        <v>2238</v>
      </c>
      <c r="C512" s="47" t="s">
        <v>2239</v>
      </c>
      <c r="D512" s="46" t="s">
        <v>1223</v>
      </c>
      <c r="E512" s="48">
        <v>92092.658845824015</v>
      </c>
      <c r="F512" s="48">
        <v>107568.45598571877</v>
      </c>
      <c r="G512" s="48">
        <v>110980.11529472</v>
      </c>
      <c r="H512" s="48">
        <v>103266.34445752934</v>
      </c>
      <c r="I512" s="48">
        <v>89012.580708441586</v>
      </c>
      <c r="J512" s="48">
        <v>586808.53470440558</v>
      </c>
      <c r="K512" s="48">
        <v>89365.105780554237</v>
      </c>
      <c r="L512" s="48">
        <v>105215.67754147072</v>
      </c>
      <c r="M512" s="48">
        <v>1062162.6296887349</v>
      </c>
      <c r="N512" s="48">
        <v>57448.530270208001</v>
      </c>
    </row>
    <row r="513" spans="1:14">
      <c r="A513" s="46">
        <v>508</v>
      </c>
      <c r="B513" s="46" t="s">
        <v>2240</v>
      </c>
      <c r="C513" s="47" t="s">
        <v>2241</v>
      </c>
      <c r="D513" s="46" t="s">
        <v>1223</v>
      </c>
      <c r="E513" s="48">
        <v>92092.658845824015</v>
      </c>
      <c r="F513" s="48">
        <v>107568.45598571877</v>
      </c>
      <c r="G513" s="48">
        <v>182880.86787313101</v>
      </c>
      <c r="H513" s="48">
        <v>103266.34445752934</v>
      </c>
      <c r="I513" s="48">
        <v>89012.580708441586</v>
      </c>
      <c r="J513" s="48">
        <v>594231.92933404865</v>
      </c>
      <c r="K513" s="48">
        <v>89365.105780554237</v>
      </c>
      <c r="L513" s="48">
        <v>105215.67754147072</v>
      </c>
      <c r="M513" s="48">
        <v>1062162.6296887349</v>
      </c>
      <c r="N513" s="48">
        <v>64629.596553984004</v>
      </c>
    </row>
    <row r="514" spans="1:14">
      <c r="A514" s="46">
        <v>509</v>
      </c>
      <c r="B514" s="46" t="s">
        <v>2242</v>
      </c>
      <c r="C514" s="47" t="s">
        <v>2243</v>
      </c>
      <c r="D514" s="46" t="s">
        <v>1223</v>
      </c>
      <c r="E514" s="48">
        <v>10532.202045914935</v>
      </c>
      <c r="F514" s="48">
        <v>11284.719252850176</v>
      </c>
      <c r="G514" s="48">
        <v>12493.647844778618</v>
      </c>
      <c r="H514" s="48">
        <v>10783.350261401089</v>
      </c>
      <c r="I514" s="48">
        <v>13924.740348449279</v>
      </c>
      <c r="J514" s="48">
        <v>12432.384209839103</v>
      </c>
      <c r="K514" s="48">
        <v>13953.647404362517</v>
      </c>
      <c r="L514" s="48">
        <v>10328.984612900353</v>
      </c>
      <c r="M514" s="48">
        <v>23279.358365636497</v>
      </c>
      <c r="N514" s="48">
        <v>9909.8714716108789</v>
      </c>
    </row>
    <row r="515" spans="1:14" ht="20.399999999999999">
      <c r="A515" s="46">
        <v>510</v>
      </c>
      <c r="B515" s="46" t="s">
        <v>2244</v>
      </c>
      <c r="C515" s="47" t="s">
        <v>2245</v>
      </c>
      <c r="D515" s="46" t="s">
        <v>1223</v>
      </c>
      <c r="E515" s="48">
        <v>64372.526343464117</v>
      </c>
      <c r="F515" s="48">
        <v>57032.028425748991</v>
      </c>
      <c r="G515" s="48">
        <v>87175.667217172726</v>
      </c>
      <c r="H515" s="48">
        <v>81323.617191140336</v>
      </c>
      <c r="I515" s="48">
        <v>96944.394830976002</v>
      </c>
      <c r="J515" s="48">
        <v>52372.229291613083</v>
      </c>
      <c r="K515" s="48">
        <v>97579.821273459034</v>
      </c>
      <c r="L515" s="48">
        <v>114049.69471893043</v>
      </c>
      <c r="M515" s="48">
        <v>165753.8307034527</v>
      </c>
      <c r="N515" s="48">
        <v>64224.58441557904</v>
      </c>
    </row>
    <row r="516" spans="1:14" ht="20.399999999999999">
      <c r="A516" s="46">
        <v>511</v>
      </c>
      <c r="B516" s="46" t="s">
        <v>2246</v>
      </c>
      <c r="C516" s="47" t="s">
        <v>2247</v>
      </c>
      <c r="D516" s="46" t="s">
        <v>1223</v>
      </c>
      <c r="E516" s="48">
        <v>1234063.2237882526</v>
      </c>
      <c r="F516" s="48">
        <v>1094112.4815897723</v>
      </c>
      <c r="G516" s="48">
        <v>1522980.68035414</v>
      </c>
      <c r="H516" s="48">
        <v>1396875.3756526748</v>
      </c>
      <c r="I516" s="48">
        <v>1700933.472943488</v>
      </c>
      <c r="J516" s="48">
        <v>1004004.8444159365</v>
      </c>
      <c r="K516" s="48">
        <v>1697453.169169056</v>
      </c>
      <c r="L516" s="48">
        <v>2747075.1261092215</v>
      </c>
      <c r="M516" s="48">
        <v>2847160.45228591</v>
      </c>
      <c r="N516" s="48">
        <v>1231221.1024052736</v>
      </c>
    </row>
    <row r="517" spans="1:14" ht="20.399999999999999">
      <c r="A517" s="46">
        <v>512</v>
      </c>
      <c r="B517" s="46" t="s">
        <v>2248</v>
      </c>
      <c r="C517" s="47" t="s">
        <v>2249</v>
      </c>
      <c r="D517" s="46" t="s">
        <v>1223</v>
      </c>
      <c r="E517" s="48">
        <v>123026.14499230791</v>
      </c>
      <c r="F517" s="48">
        <v>109106.50981886209</v>
      </c>
      <c r="G517" s="48">
        <v>152927.19766200247</v>
      </c>
      <c r="H517" s="48">
        <v>139256.54302339943</v>
      </c>
      <c r="I517" s="48">
        <v>172384.76026308097</v>
      </c>
      <c r="J517" s="48">
        <v>100090.24240171381</v>
      </c>
      <c r="K517" s="48">
        <v>168857.74691659401</v>
      </c>
      <c r="L517" s="48">
        <v>168620.57588196712</v>
      </c>
      <c r="M517" s="48">
        <v>401042.261466761</v>
      </c>
      <c r="N517" s="48">
        <v>122741.65734881291</v>
      </c>
    </row>
    <row r="518" spans="1:14" ht="20.399999999999999">
      <c r="A518" s="46">
        <v>513</v>
      </c>
      <c r="B518" s="46" t="s">
        <v>2250</v>
      </c>
      <c r="C518" s="47" t="s">
        <v>2251</v>
      </c>
      <c r="D518" s="46" t="s">
        <v>1223</v>
      </c>
      <c r="E518" s="48">
        <v>284494.76893997169</v>
      </c>
      <c r="F518" s="48">
        <v>253553.0052928087</v>
      </c>
      <c r="G518" s="48">
        <v>352973.35670364677</v>
      </c>
      <c r="H518" s="48">
        <v>322029.04207806615</v>
      </c>
      <c r="I518" s="48">
        <v>396590.70612672</v>
      </c>
      <c r="J518" s="48">
        <v>231457.66078316324</v>
      </c>
      <c r="K518" s="48">
        <v>391035.79230290512</v>
      </c>
      <c r="L518" s="48">
        <v>344790.41090080561</v>
      </c>
      <c r="M518" s="48">
        <v>820046.01059171371</v>
      </c>
      <c r="N518" s="48">
        <v>283838.82593253016</v>
      </c>
    </row>
    <row r="519" spans="1:14" ht="20.399999999999999">
      <c r="A519" s="46">
        <v>514</v>
      </c>
      <c r="B519" s="46" t="s">
        <v>2252</v>
      </c>
      <c r="C519" s="47" t="s">
        <v>2253</v>
      </c>
      <c r="D519" s="46" t="s">
        <v>1223</v>
      </c>
      <c r="E519" s="48">
        <v>104425.76907319768</v>
      </c>
      <c r="F519" s="48">
        <v>35806.102139322371</v>
      </c>
      <c r="G519" s="48">
        <v>59878.100425997931</v>
      </c>
      <c r="H519" s="48">
        <v>52985.823986945026</v>
      </c>
      <c r="I519" s="48">
        <v>69623.701742246398</v>
      </c>
      <c r="J519" s="48">
        <v>32810.233096393858</v>
      </c>
      <c r="K519" s="48">
        <v>63988.588464525856</v>
      </c>
      <c r="L519" s="48">
        <v>72823.846007980042</v>
      </c>
      <c r="M519" s="48">
        <v>201041.62570972295</v>
      </c>
      <c r="N519" s="48">
        <v>40235.514387996926</v>
      </c>
    </row>
    <row r="520" spans="1:14" ht="20.399999999999999">
      <c r="A520" s="46">
        <v>515</v>
      </c>
      <c r="B520" s="46" t="s">
        <v>2254</v>
      </c>
      <c r="C520" s="47" t="s">
        <v>2255</v>
      </c>
      <c r="D520" s="46" t="s">
        <v>1223</v>
      </c>
      <c r="E520" s="48">
        <v>1508475.6327341371</v>
      </c>
      <c r="F520" s="48">
        <v>1336906.9439410695</v>
      </c>
      <c r="G520" s="48">
        <v>1879079.7397791259</v>
      </c>
      <c r="H520" s="48">
        <v>1707491.7449331987</v>
      </c>
      <c r="I520" s="48">
        <v>2113387.8073152765</v>
      </c>
      <c r="J520" s="48">
        <v>1227259.6541333443</v>
      </c>
      <c r="K520" s="48">
        <v>2079600.0417786408</v>
      </c>
      <c r="L520" s="48">
        <v>1463297.6274807726</v>
      </c>
      <c r="M520" s="48">
        <v>3480269.3688319074</v>
      </c>
      <c r="N520" s="48">
        <v>1505000.6906874906</v>
      </c>
    </row>
    <row r="521" spans="1:14" ht="20.399999999999999">
      <c r="A521" s="46">
        <v>516</v>
      </c>
      <c r="B521" s="46" t="s">
        <v>2256</v>
      </c>
      <c r="C521" s="47" t="s">
        <v>2257</v>
      </c>
      <c r="D521" s="46" t="s">
        <v>1223</v>
      </c>
      <c r="E521" s="48">
        <v>34882.087557812229</v>
      </c>
      <c r="F521" s="48">
        <v>30889.030207558659</v>
      </c>
      <c r="G521" s="48">
        <v>49575.209196675984</v>
      </c>
      <c r="H521" s="48">
        <v>45829.565023058436</v>
      </c>
      <c r="I521" s="48">
        <v>55522.698857740797</v>
      </c>
      <c r="J521" s="48">
        <v>28377.367407661004</v>
      </c>
      <c r="K521" s="48">
        <v>55099.66877120563</v>
      </c>
      <c r="L521" s="48">
        <v>33833.267383906816</v>
      </c>
      <c r="M521" s="48">
        <v>93406.793381597425</v>
      </c>
      <c r="N521" s="48">
        <v>34799.447211178493</v>
      </c>
    </row>
    <row r="522" spans="1:14" ht="20.399999999999999">
      <c r="A522" s="46">
        <v>517</v>
      </c>
      <c r="B522" s="46" t="s">
        <v>2258</v>
      </c>
      <c r="C522" s="47" t="s">
        <v>2259</v>
      </c>
      <c r="D522" s="46" t="s">
        <v>1223</v>
      </c>
      <c r="E522" s="48">
        <v>70629.902619720815</v>
      </c>
      <c r="F522" s="48">
        <v>62574.505948408834</v>
      </c>
      <c r="G522" s="48">
        <v>96973.011380116834</v>
      </c>
      <c r="H522" s="48">
        <v>89224.095751709174</v>
      </c>
      <c r="I522" s="48">
        <v>107960.80333449601</v>
      </c>
      <c r="J522" s="48">
        <v>57460.948292285262</v>
      </c>
      <c r="K522" s="48">
        <v>108425.25511700442</v>
      </c>
      <c r="L522" s="48">
        <v>68511.289292468733</v>
      </c>
      <c r="M522" s="48">
        <v>181855.65156481383</v>
      </c>
      <c r="N522" s="48">
        <v>70464.931016180373</v>
      </c>
    </row>
    <row r="523" spans="1:14" ht="20.399999999999999">
      <c r="A523" s="46">
        <v>518</v>
      </c>
      <c r="B523" s="46" t="s">
        <v>2260</v>
      </c>
      <c r="C523" s="47" t="s">
        <v>2261</v>
      </c>
      <c r="D523" s="46" t="s">
        <v>1223</v>
      </c>
      <c r="E523" s="48">
        <v>129490.08895720955</v>
      </c>
      <c r="F523" s="48">
        <v>115252.1969093591</v>
      </c>
      <c r="G523" s="48">
        <v>157778.07974735601</v>
      </c>
      <c r="H523" s="48">
        <v>146572.09109394433</v>
      </c>
      <c r="I523" s="48">
        <v>174499.91069575679</v>
      </c>
      <c r="J523" s="48">
        <v>105348.78056351314</v>
      </c>
      <c r="K523" s="48">
        <v>177566.87882313674</v>
      </c>
      <c r="L523" s="48">
        <v>125608.60013897932</v>
      </c>
      <c r="M523" s="48">
        <v>298746.47252308408</v>
      </c>
      <c r="N523" s="48">
        <v>129190.25487164374</v>
      </c>
    </row>
    <row r="524" spans="1:14" ht="20.399999999999999">
      <c r="A524" s="46">
        <v>519</v>
      </c>
      <c r="B524" s="46" t="s">
        <v>2262</v>
      </c>
      <c r="C524" s="47" t="s">
        <v>2263</v>
      </c>
      <c r="D524" s="46" t="s">
        <v>1223</v>
      </c>
      <c r="E524" s="48">
        <v>318165.30218910211</v>
      </c>
      <c r="F524" s="48">
        <v>282749.91515422671</v>
      </c>
      <c r="G524" s="48">
        <v>392167.86781781609</v>
      </c>
      <c r="H524" s="48">
        <v>360143.53061551874</v>
      </c>
      <c r="I524" s="48">
        <v>440480.07760474371</v>
      </c>
      <c r="J524" s="48">
        <v>258852.41938954371</v>
      </c>
      <c r="K524" s="48">
        <v>434605.24727798655</v>
      </c>
      <c r="L524" s="48">
        <v>308635.70063461631</v>
      </c>
      <c r="M524" s="48">
        <v>734053.1829409335</v>
      </c>
      <c r="N524" s="48">
        <v>317433.29022129107</v>
      </c>
    </row>
    <row r="525" spans="1:14" ht="20.399999999999999">
      <c r="A525" s="46">
        <v>520</v>
      </c>
      <c r="B525" s="46" t="s">
        <v>2264</v>
      </c>
      <c r="C525" s="47" t="s">
        <v>2265</v>
      </c>
      <c r="D525" s="46" t="s">
        <v>1223</v>
      </c>
      <c r="E525" s="48">
        <v>94466.421298191213</v>
      </c>
      <c r="F525" s="48">
        <v>82983.09632690021</v>
      </c>
      <c r="G525" s="48">
        <v>133665.45947436153</v>
      </c>
      <c r="H525" s="48">
        <v>137889.52913265151</v>
      </c>
      <c r="I525" s="48">
        <v>147179.21760702721</v>
      </c>
      <c r="J525" s="48">
        <v>102522.12486084711</v>
      </c>
      <c r="K525" s="48">
        <v>151082.5514679944</v>
      </c>
      <c r="L525" s="48">
        <v>75965.236095028216</v>
      </c>
      <c r="M525" s="48">
        <v>238894.84341294909</v>
      </c>
      <c r="N525" s="48">
        <v>111322.32574435232</v>
      </c>
    </row>
    <row r="526" spans="1:14" ht="20.399999999999999">
      <c r="A526" s="46">
        <v>521</v>
      </c>
      <c r="B526" s="46" t="s">
        <v>2266</v>
      </c>
      <c r="C526" s="47" t="s">
        <v>2267</v>
      </c>
      <c r="D526" s="46" t="s">
        <v>1223</v>
      </c>
      <c r="E526" s="48">
        <v>865054.41836929915</v>
      </c>
      <c r="F526" s="48">
        <v>766800.78602367756</v>
      </c>
      <c r="G526" s="48">
        <v>1085844.0060233704</v>
      </c>
      <c r="H526" s="48">
        <v>979184.08548739075</v>
      </c>
      <c r="I526" s="48">
        <v>1232075.127033677</v>
      </c>
      <c r="J526" s="48">
        <v>703789.16204233305</v>
      </c>
      <c r="K526" s="48">
        <v>1190882.5723573149</v>
      </c>
      <c r="L526" s="48">
        <v>839146.76471168245</v>
      </c>
      <c r="M526" s="48">
        <v>1995807.1099646338</v>
      </c>
      <c r="N526" s="48">
        <v>863063.63238190231</v>
      </c>
    </row>
    <row r="527" spans="1:14" ht="20.399999999999999">
      <c r="A527" s="46">
        <v>522</v>
      </c>
      <c r="B527" s="46" t="s">
        <v>2268</v>
      </c>
      <c r="C527" s="47" t="s">
        <v>2269</v>
      </c>
      <c r="D527" s="46" t="s">
        <v>1223</v>
      </c>
      <c r="E527" s="48">
        <v>1852598.8341345354</v>
      </c>
      <c r="F527" s="48">
        <v>1642704.1649209715</v>
      </c>
      <c r="G527" s="48">
        <v>2348503.4934710329</v>
      </c>
      <c r="H527" s="48">
        <v>2097017.587485098</v>
      </c>
      <c r="I527" s="48">
        <v>2680953.1734166276</v>
      </c>
      <c r="J527" s="48">
        <v>1507231.7213339631</v>
      </c>
      <c r="K527" s="48">
        <v>2559509.167386503</v>
      </c>
      <c r="L527" s="48">
        <v>1797114.0634515535</v>
      </c>
      <c r="M527" s="48">
        <v>4274216.5262369839</v>
      </c>
      <c r="N527" s="48">
        <v>1848333.2145678475</v>
      </c>
    </row>
    <row r="528" spans="1:14" ht="20.399999999999999">
      <c r="A528" s="46">
        <v>523</v>
      </c>
      <c r="B528" s="46" t="s">
        <v>2270</v>
      </c>
      <c r="C528" s="47" t="s">
        <v>2271</v>
      </c>
      <c r="D528" s="46" t="s">
        <v>1223</v>
      </c>
      <c r="E528" s="48">
        <v>73354.739321621906</v>
      </c>
      <c r="F528" s="48">
        <v>64542.118110163457</v>
      </c>
      <c r="G528" s="48">
        <v>103832.25817838543</v>
      </c>
      <c r="H528" s="48">
        <v>94654.28751065908</v>
      </c>
      <c r="I528" s="48">
        <v>116157.01126111488</v>
      </c>
      <c r="J528" s="48">
        <v>58613.376254692965</v>
      </c>
      <c r="K528" s="48">
        <v>115534.80450883608</v>
      </c>
      <c r="L528" s="48">
        <v>69884.831425292796</v>
      </c>
      <c r="M528" s="48">
        <v>192925.43285828081</v>
      </c>
      <c r="N528" s="48">
        <v>71878.164860827499</v>
      </c>
    </row>
    <row r="529" spans="1:14" ht="20.399999999999999">
      <c r="A529" s="46">
        <v>524</v>
      </c>
      <c r="B529" s="46" t="s">
        <v>2272</v>
      </c>
      <c r="C529" s="47" t="s">
        <v>2273</v>
      </c>
      <c r="D529" s="46" t="s">
        <v>1223</v>
      </c>
      <c r="E529" s="48">
        <v>113609.90776946909</v>
      </c>
      <c r="F529" s="48">
        <v>99884.715062078467</v>
      </c>
      <c r="G529" s="48">
        <v>154671.33504100598</v>
      </c>
      <c r="H529" s="48">
        <v>140960.41420527719</v>
      </c>
      <c r="I529" s="48">
        <v>174499.91069575679</v>
      </c>
      <c r="J529" s="48">
        <v>90778.296538803654</v>
      </c>
      <c r="K529" s="48">
        <v>170634.47328004168</v>
      </c>
      <c r="L529" s="48">
        <v>108235.64232590233</v>
      </c>
      <c r="M529" s="48">
        <v>287306.16938205122</v>
      </c>
      <c r="N529" s="48">
        <v>111322.32574435232</v>
      </c>
    </row>
    <row r="530" spans="1:14" ht="20.399999999999999">
      <c r="A530" s="46">
        <v>525</v>
      </c>
      <c r="B530" s="46" t="s">
        <v>2274</v>
      </c>
      <c r="C530" s="47" t="s">
        <v>2275</v>
      </c>
      <c r="D530" s="46" t="s">
        <v>1223</v>
      </c>
      <c r="E530" s="48">
        <v>167336.07469928727</v>
      </c>
      <c r="F530" s="48">
        <v>145985.85495550517</v>
      </c>
      <c r="G530" s="48">
        <v>204170.71217772531</v>
      </c>
      <c r="H530" s="48">
        <v>186030.09185067061</v>
      </c>
      <c r="I530" s="48">
        <v>228965.03433715971</v>
      </c>
      <c r="J530" s="48">
        <v>133708.58047174718</v>
      </c>
      <c r="K530" s="48">
        <v>226622.50523297116</v>
      </c>
      <c r="L530" s="48">
        <v>159426.19974190337</v>
      </c>
      <c r="M530" s="48">
        <v>379170.88612187468</v>
      </c>
      <c r="N530" s="48">
        <v>163968.1588839709</v>
      </c>
    </row>
    <row r="531" spans="1:14" ht="20.399999999999999">
      <c r="A531" s="46">
        <v>526</v>
      </c>
      <c r="B531" s="46" t="s">
        <v>2276</v>
      </c>
      <c r="C531" s="47" t="s">
        <v>2277</v>
      </c>
      <c r="D531" s="46" t="s">
        <v>1223</v>
      </c>
      <c r="E531" s="48">
        <v>314820.76242126618</v>
      </c>
      <c r="F531" s="48">
        <v>273528.12039744307</v>
      </c>
      <c r="G531" s="48">
        <v>387863.21353933797</v>
      </c>
      <c r="H531" s="48">
        <v>349217.86467685731</v>
      </c>
      <c r="I531" s="48">
        <v>438893.71478023683</v>
      </c>
      <c r="J531" s="48">
        <v>250999.74714569858</v>
      </c>
      <c r="K531" s="48">
        <v>426586.18320010428</v>
      </c>
      <c r="L531" s="48">
        <v>299274.20149740286</v>
      </c>
      <c r="M531" s="48">
        <v>711786.58429197688</v>
      </c>
      <c r="N531" s="48">
        <v>307803.48033474747</v>
      </c>
    </row>
    <row r="532" spans="1:14" ht="20.399999999999999">
      <c r="A532" s="46">
        <v>527</v>
      </c>
      <c r="B532" s="46" t="s">
        <v>2278</v>
      </c>
      <c r="C532" s="47" t="s">
        <v>2279</v>
      </c>
      <c r="D532" s="46" t="s">
        <v>1223</v>
      </c>
      <c r="E532" s="48">
        <v>65842.920965469937</v>
      </c>
      <c r="F532" s="48">
        <v>116787.63944567194</v>
      </c>
      <c r="G532" s="48">
        <v>142384.80350998402</v>
      </c>
      <c r="H532" s="48">
        <v>191691.38337911657</v>
      </c>
      <c r="I532" s="48">
        <v>158460.01991463167</v>
      </c>
      <c r="J532" s="48">
        <v>104936.52991029411</v>
      </c>
      <c r="K532" s="48">
        <v>159258.13667789471</v>
      </c>
      <c r="L532" s="48">
        <v>125116.37068643687</v>
      </c>
      <c r="M532" s="48">
        <v>289603.4048369595</v>
      </c>
      <c r="N532" s="48">
        <v>35905.33141888</v>
      </c>
    </row>
    <row r="533" spans="1:14" ht="20.399999999999999">
      <c r="A533" s="46">
        <v>528</v>
      </c>
      <c r="B533" s="46" t="s">
        <v>2280</v>
      </c>
      <c r="C533" s="47" t="s">
        <v>2281</v>
      </c>
      <c r="D533" s="46" t="s">
        <v>1223</v>
      </c>
      <c r="E533" s="48">
        <v>272100.20305925905</v>
      </c>
      <c r="F533" s="48">
        <v>245869.26436916838</v>
      </c>
      <c r="G533" s="48">
        <v>285887.49797049607</v>
      </c>
      <c r="H533" s="48">
        <v>386184.68825732102</v>
      </c>
      <c r="I533" s="48">
        <v>317096.30236531969</v>
      </c>
      <c r="J533" s="48">
        <v>211400.26110410411</v>
      </c>
      <c r="K533" s="48">
        <v>320834.47823000216</v>
      </c>
      <c r="L533" s="48">
        <v>252056.73220895283</v>
      </c>
      <c r="M533" s="48">
        <v>583430.75873616943</v>
      </c>
      <c r="N533" s="48">
        <v>50267.463986431998</v>
      </c>
    </row>
    <row r="534" spans="1:14" ht="20.399999999999999">
      <c r="A534" s="46">
        <v>529</v>
      </c>
      <c r="B534" s="46" t="s">
        <v>2282</v>
      </c>
      <c r="C534" s="47" t="s">
        <v>2283</v>
      </c>
      <c r="D534" s="46" t="s">
        <v>1223</v>
      </c>
      <c r="E534" s="48">
        <v>410592.38473798888</v>
      </c>
      <c r="F534" s="48">
        <v>376487.63747739291</v>
      </c>
      <c r="G534" s="48">
        <v>434885.17307561857</v>
      </c>
      <c r="H534" s="48">
        <v>582706.97077279584</v>
      </c>
      <c r="I534" s="48">
        <v>486308.33697938686</v>
      </c>
      <c r="J534" s="48">
        <v>318974.25826169713</v>
      </c>
      <c r="K534" s="48">
        <v>484096.59467695223</v>
      </c>
      <c r="L534" s="48">
        <v>380321.02122451412</v>
      </c>
      <c r="M534" s="48">
        <v>880317.56446242321</v>
      </c>
      <c r="N534" s="48">
        <v>64629.596553984004</v>
      </c>
    </row>
    <row r="535" spans="1:14" ht="20.399999999999999">
      <c r="A535" s="46">
        <v>530</v>
      </c>
      <c r="B535" s="46" t="s">
        <v>2284</v>
      </c>
      <c r="C535" s="47" t="s">
        <v>2285</v>
      </c>
      <c r="D535" s="46" t="s">
        <v>1223</v>
      </c>
      <c r="E535" s="48">
        <v>82376.409049296155</v>
      </c>
      <c r="F535" s="48">
        <v>72225.859033803776</v>
      </c>
      <c r="G535" s="48">
        <v>131275.56470978947</v>
      </c>
      <c r="H535" s="48">
        <v>120238.46820713012</v>
      </c>
      <c r="I535" s="48">
        <v>147179.21760702721</v>
      </c>
      <c r="J535" s="48">
        <v>102522.12486084711</v>
      </c>
      <c r="K535" s="48">
        <v>145749.72843961045</v>
      </c>
      <c r="L535" s="48">
        <v>75965.236095028216</v>
      </c>
      <c r="M535" s="48">
        <v>208314.44026051526</v>
      </c>
      <c r="N535" s="48">
        <v>117301.28153222419</v>
      </c>
    </row>
    <row r="536" spans="1:14" ht="20.399999999999999">
      <c r="A536" s="46">
        <v>531</v>
      </c>
      <c r="B536" s="46" t="s">
        <v>2286</v>
      </c>
      <c r="C536" s="47" t="s">
        <v>2287</v>
      </c>
      <c r="D536" s="46" t="s">
        <v>1223</v>
      </c>
      <c r="E536" s="48">
        <v>76439.328739702454</v>
      </c>
      <c r="F536" s="48">
        <v>67615.614479619588</v>
      </c>
      <c r="G536" s="48">
        <v>109063.09048081352</v>
      </c>
      <c r="H536" s="48">
        <v>98636.515177116686</v>
      </c>
      <c r="I536" s="48">
        <v>123207.51270336767</v>
      </c>
      <c r="J536" s="48">
        <v>61078.6820076078</v>
      </c>
      <c r="K536" s="48">
        <v>120156.40820423279</v>
      </c>
      <c r="L536" s="48">
        <v>72823.846007980042</v>
      </c>
      <c r="M536" s="48">
        <v>201041.62570972295</v>
      </c>
      <c r="N536" s="48">
        <v>74901.393766297188</v>
      </c>
    </row>
    <row r="537" spans="1:14" ht="20.399999999999999">
      <c r="A537" s="46">
        <v>532</v>
      </c>
      <c r="B537" s="46" t="s">
        <v>2288</v>
      </c>
      <c r="C537" s="47" t="s">
        <v>2289</v>
      </c>
      <c r="D537" s="46" t="s">
        <v>1223</v>
      </c>
      <c r="E537" s="48">
        <v>119709.45704765998</v>
      </c>
      <c r="F537" s="48">
        <v>104494.95961626267</v>
      </c>
      <c r="G537" s="48">
        <v>160628.49629270664</v>
      </c>
      <c r="H537" s="48">
        <v>148529.25806837709</v>
      </c>
      <c r="I537" s="48">
        <v>178906.47409716478</v>
      </c>
      <c r="J537" s="48">
        <v>95653.863213095552</v>
      </c>
      <c r="K537" s="48">
        <v>179520.74903532106</v>
      </c>
      <c r="L537" s="48">
        <v>114049.69471893043</v>
      </c>
      <c r="M537" s="48">
        <v>302733.99335879262</v>
      </c>
      <c r="N537" s="48">
        <v>120173.70804573459</v>
      </c>
    </row>
    <row r="538" spans="1:14" ht="20.399999999999999">
      <c r="A538" s="46">
        <v>533</v>
      </c>
      <c r="B538" s="46" t="s">
        <v>2290</v>
      </c>
      <c r="C538" s="47" t="s">
        <v>2291</v>
      </c>
      <c r="D538" s="46" t="s">
        <v>1223</v>
      </c>
      <c r="E538" s="48">
        <v>1302047.2032051049</v>
      </c>
      <c r="F538" s="48">
        <v>1154043.0494973364</v>
      </c>
      <c r="G538" s="48">
        <v>1641846.2494602907</v>
      </c>
      <c r="H538" s="48">
        <v>1473830.293246449</v>
      </c>
      <c r="I538" s="48">
        <v>1864857.6314758656</v>
      </c>
      <c r="J538" s="48">
        <v>1059314.3596117352</v>
      </c>
      <c r="K538" s="48">
        <v>1798766.2309561879</v>
      </c>
      <c r="L538" s="48">
        <v>1263049.0243882255</v>
      </c>
      <c r="M538" s="48">
        <v>3004011.1723092813</v>
      </c>
      <c r="N538" s="48">
        <v>1299018.9854036595</v>
      </c>
    </row>
    <row r="539" spans="1:14" ht="20.399999999999999">
      <c r="A539" s="46">
        <v>534</v>
      </c>
      <c r="B539" s="46" t="s">
        <v>2292</v>
      </c>
      <c r="C539" s="47" t="s">
        <v>2293</v>
      </c>
      <c r="D539" s="46" t="s">
        <v>1223</v>
      </c>
      <c r="E539" s="48">
        <v>2831885.1843245043</v>
      </c>
      <c r="F539" s="48">
        <v>2535510.4682018585</v>
      </c>
      <c r="G539" s="48">
        <v>3536844.007533343</v>
      </c>
      <c r="H539" s="48">
        <v>3205505.2581265746</v>
      </c>
      <c r="I539" s="48">
        <v>3981770.6895122686</v>
      </c>
      <c r="J539" s="48">
        <v>2303957.6400113571</v>
      </c>
      <c r="K539" s="48">
        <v>3910360.5669670925</v>
      </c>
      <c r="L539" s="48">
        <v>2747075.1261092215</v>
      </c>
      <c r="M539" s="48">
        <v>6533577.5907649472</v>
      </c>
      <c r="N539" s="48">
        <v>2825366.1137263021</v>
      </c>
    </row>
    <row r="540" spans="1:14" ht="20.399999999999999">
      <c r="A540" s="46">
        <v>535</v>
      </c>
      <c r="B540" s="46" t="s">
        <v>2294</v>
      </c>
      <c r="C540" s="47" t="s">
        <v>2295</v>
      </c>
      <c r="D540" s="46" t="s">
        <v>1223</v>
      </c>
      <c r="E540" s="48">
        <v>176986.73143395912</v>
      </c>
      <c r="F540" s="48">
        <v>155206.34406387355</v>
      </c>
      <c r="G540" s="48">
        <v>217333.10400124686</v>
      </c>
      <c r="H540" s="48">
        <v>196761.21617546238</v>
      </c>
      <c r="I540" s="48">
        <v>245004.92511828477</v>
      </c>
      <c r="J540" s="48">
        <v>141421.88388680518</v>
      </c>
      <c r="K540" s="48">
        <v>239953.24083491068</v>
      </c>
      <c r="L540" s="48">
        <v>168620.57588196712</v>
      </c>
      <c r="M540" s="48">
        <v>401042.261466761</v>
      </c>
      <c r="N540" s="48">
        <v>173427.05939296065</v>
      </c>
    </row>
    <row r="541" spans="1:14" ht="20.399999999999999">
      <c r="A541" s="46">
        <v>536</v>
      </c>
      <c r="B541" s="46" t="s">
        <v>2296</v>
      </c>
      <c r="C541" s="47" t="s">
        <v>2297</v>
      </c>
      <c r="D541" s="46" t="s">
        <v>1223</v>
      </c>
      <c r="E541" s="48">
        <v>460497.40262128506</v>
      </c>
      <c r="F541" s="48">
        <v>315019.0157366856</v>
      </c>
      <c r="G541" s="48">
        <v>440071.61202628037</v>
      </c>
      <c r="H541" s="48">
        <v>402332.94785691029</v>
      </c>
      <c r="I541" s="48">
        <v>493182.5758855833</v>
      </c>
      <c r="J541" s="48">
        <v>289176.26573371037</v>
      </c>
      <c r="K541" s="48">
        <v>488795.4013631416</v>
      </c>
      <c r="L541" s="48">
        <v>344790.41090080561</v>
      </c>
      <c r="M541" s="48">
        <v>820046.01059171371</v>
      </c>
      <c r="N541" s="48">
        <v>354619.72386519669</v>
      </c>
    </row>
    <row r="542" spans="1:14">
      <c r="A542" s="46">
        <v>537</v>
      </c>
      <c r="B542" s="46" t="s">
        <v>2298</v>
      </c>
      <c r="C542" s="47" t="s">
        <v>2299</v>
      </c>
      <c r="D542" s="46" t="s">
        <v>1223</v>
      </c>
      <c r="E542" s="48">
        <v>4854719.0037551541</v>
      </c>
      <c r="F542" s="48">
        <v>9223.1004051988475</v>
      </c>
      <c r="G542" s="48">
        <v>3387876.9231177652</v>
      </c>
      <c r="H542" s="48">
        <v>3267554.8934120601</v>
      </c>
      <c r="I542" s="48">
        <v>3789468.2626748239</v>
      </c>
      <c r="J542" s="48">
        <v>35765.627038450169</v>
      </c>
      <c r="K542" s="48">
        <v>3770255.6462446852</v>
      </c>
      <c r="L542" s="48">
        <v>3554450.2422846486</v>
      </c>
      <c r="M542" s="48">
        <v>6342907.0480075674</v>
      </c>
      <c r="N542" s="48">
        <v>359053.3141888</v>
      </c>
    </row>
    <row r="543" spans="1:14">
      <c r="A543" s="46">
        <v>538</v>
      </c>
      <c r="B543" s="46" t="s">
        <v>2300</v>
      </c>
      <c r="C543" s="47" t="s">
        <v>2301</v>
      </c>
      <c r="D543" s="46" t="s">
        <v>1223</v>
      </c>
      <c r="E543" s="48">
        <v>1568.9860395955202</v>
      </c>
      <c r="F543" s="48">
        <v>1539.3594815585279</v>
      </c>
      <c r="G543" s="48">
        <v>1496.2730838558721</v>
      </c>
      <c r="H543" s="48">
        <v>2352.7784442480643</v>
      </c>
      <c r="I543" s="48">
        <v>793.18141225344004</v>
      </c>
      <c r="J543" s="48">
        <v>2522.5127382282235</v>
      </c>
      <c r="K543" s="48">
        <v>848.70411111118096</v>
      </c>
      <c r="L543" s="48">
        <v>873.478789790208</v>
      </c>
      <c r="M543" s="48">
        <v>5437.8492104662491</v>
      </c>
      <c r="N543" s="48">
        <v>2010.6985594572802</v>
      </c>
    </row>
    <row r="544" spans="1:14">
      <c r="A544" s="46">
        <v>539</v>
      </c>
      <c r="B544" s="46" t="s">
        <v>2302</v>
      </c>
      <c r="C544" s="47" t="s">
        <v>2303</v>
      </c>
      <c r="D544" s="46" t="s">
        <v>1223</v>
      </c>
      <c r="E544" s="48">
        <v>228869.32967601233</v>
      </c>
      <c r="F544" s="48">
        <v>169035.77207801086</v>
      </c>
      <c r="G544" s="48">
        <v>190585.49917141502</v>
      </c>
      <c r="H544" s="48">
        <v>269955.86633336835</v>
      </c>
      <c r="I544" s="48">
        <v>206050.90464983811</v>
      </c>
      <c r="J544" s="48">
        <v>126203.83480629625</v>
      </c>
      <c r="K544" s="48">
        <v>204775.64520147064</v>
      </c>
      <c r="L544" s="48">
        <v>394049.91431067855</v>
      </c>
      <c r="M544" s="48">
        <v>390265.36887184606</v>
      </c>
      <c r="N544" s="48">
        <v>139169.0645795789</v>
      </c>
    </row>
    <row r="545" spans="1:14" ht="20.399999999999999">
      <c r="A545" s="46">
        <v>540</v>
      </c>
      <c r="B545" s="46" t="s">
        <v>2304</v>
      </c>
      <c r="C545" s="47" t="s">
        <v>2305</v>
      </c>
      <c r="D545" s="46" t="s">
        <v>1223</v>
      </c>
      <c r="E545" s="48">
        <v>3476.6341031737111</v>
      </c>
      <c r="F545" s="48">
        <v>3074.8020178713605</v>
      </c>
      <c r="G545" s="48">
        <v>4356.7888196983185</v>
      </c>
      <c r="H545" s="48">
        <v>4870.0685888153603</v>
      </c>
      <c r="I545" s="48">
        <v>4917.7247559713278</v>
      </c>
      <c r="J545" s="48">
        <v>3420.9777217407259</v>
      </c>
      <c r="K545" s="48">
        <v>4804.035420215002</v>
      </c>
      <c r="L545" s="48">
        <v>3841.2176376125444</v>
      </c>
      <c r="M545" s="48">
        <v>9439.4851641772966</v>
      </c>
      <c r="N545" s="48">
        <v>3303.2904905369605</v>
      </c>
    </row>
    <row r="546" spans="1:14" ht="20.399999999999999">
      <c r="A546" s="46">
        <v>541</v>
      </c>
      <c r="B546" s="46" t="s">
        <v>2306</v>
      </c>
      <c r="C546" s="47" t="s">
        <v>2307</v>
      </c>
      <c r="D546" s="46" t="s">
        <v>1223</v>
      </c>
      <c r="E546" s="48">
        <v>3367.7496204927506</v>
      </c>
      <c r="F546" s="48">
        <v>3159.6691648614396</v>
      </c>
      <c r="G546" s="48">
        <v>5044.8067803468966</v>
      </c>
      <c r="H546" s="48">
        <v>4870.0685888153603</v>
      </c>
      <c r="I546" s="48">
        <v>5622.7749001966076</v>
      </c>
      <c r="J546" s="48">
        <v>3701.6072638686169</v>
      </c>
      <c r="K546" s="48">
        <v>5634.2319650402696</v>
      </c>
      <c r="L546" s="48">
        <v>4512.3209230417924</v>
      </c>
      <c r="M546" s="48">
        <v>11062.72373446573</v>
      </c>
      <c r="N546" s="48">
        <v>4021.3971189145605</v>
      </c>
    </row>
    <row r="547" spans="1:14" ht="20.399999999999999">
      <c r="A547" s="46">
        <v>542</v>
      </c>
      <c r="B547" s="46" t="s">
        <v>2308</v>
      </c>
      <c r="C547" s="47" t="s">
        <v>2309</v>
      </c>
      <c r="D547" s="46" t="s">
        <v>1223</v>
      </c>
      <c r="E547" s="48">
        <v>7807.7944337268191</v>
      </c>
      <c r="F547" s="48">
        <v>7314.2424221296642</v>
      </c>
      <c r="G547" s="48">
        <v>11741.725575270719</v>
      </c>
      <c r="H547" s="48">
        <v>11283.413604434943</v>
      </c>
      <c r="I547" s="48">
        <v>13131.558936195841</v>
      </c>
      <c r="J547" s="48">
        <v>8574.020797237732</v>
      </c>
      <c r="K547" s="48">
        <v>13068.985735895847</v>
      </c>
      <c r="L547" s="48">
        <v>10445.187321855999</v>
      </c>
      <c r="M547" s="48">
        <v>25633.054292554727</v>
      </c>
      <c r="N547" s="48">
        <v>9479.0074945843207</v>
      </c>
    </row>
    <row r="548" spans="1:14" ht="20.399999999999999">
      <c r="A548" s="46">
        <v>543</v>
      </c>
      <c r="B548" s="46" t="s">
        <v>2310</v>
      </c>
      <c r="C548" s="47" t="s">
        <v>2311</v>
      </c>
      <c r="D548" s="46" t="s">
        <v>1223</v>
      </c>
      <c r="E548" s="48">
        <v>13452.430599845609</v>
      </c>
      <c r="F548" s="48">
        <v>12603.424152234496</v>
      </c>
      <c r="G548" s="48">
        <v>20339.580331504309</v>
      </c>
      <c r="H548" s="48">
        <v>19618.673087276031</v>
      </c>
      <c r="I548" s="48">
        <v>22737.86715126528</v>
      </c>
      <c r="J548" s="48">
        <v>14775.077825727914</v>
      </c>
      <c r="K548" s="48">
        <v>22647.973257876562</v>
      </c>
      <c r="L548" s="48">
        <v>17994.446458727423</v>
      </c>
      <c r="M548" s="48">
        <v>44572.013872419979</v>
      </c>
      <c r="N548" s="48">
        <v>15654.72449863168</v>
      </c>
    </row>
    <row r="549" spans="1:14" ht="20.399999999999999">
      <c r="A549" s="46">
        <v>544</v>
      </c>
      <c r="B549" s="46" t="s">
        <v>2312</v>
      </c>
      <c r="C549" s="47" t="s">
        <v>2313</v>
      </c>
      <c r="D549" s="46" t="s">
        <v>1223</v>
      </c>
      <c r="E549" s="48">
        <v>106463.59413645932</v>
      </c>
      <c r="F549" s="48">
        <v>107722.52249871616</v>
      </c>
      <c r="G549" s="48">
        <v>172935.80264848753</v>
      </c>
      <c r="H549" s="48">
        <v>166068.03323018854</v>
      </c>
      <c r="I549" s="48">
        <v>193712.52712589572</v>
      </c>
      <c r="J549" s="48">
        <v>126203.83480629625</v>
      </c>
      <c r="K549" s="48">
        <v>192177.28043684515</v>
      </c>
      <c r="L549" s="48">
        <v>153694.40319903489</v>
      </c>
      <c r="M549" s="48">
        <v>182370.8533719054</v>
      </c>
      <c r="N549" s="48">
        <v>139169.0645795789</v>
      </c>
    </row>
    <row r="550" spans="1:14">
      <c r="A550" s="46">
        <v>545</v>
      </c>
      <c r="B550" s="46" t="s">
        <v>2314</v>
      </c>
      <c r="C550" s="47" t="s">
        <v>2315</v>
      </c>
      <c r="D550" s="46" t="s">
        <v>2316</v>
      </c>
      <c r="E550" s="48">
        <v>2439.3555142232121</v>
      </c>
      <c r="F550" s="48">
        <v>22347.478275110912</v>
      </c>
      <c r="G550" s="48">
        <v>35648.177435257981</v>
      </c>
      <c r="H550" s="48">
        <v>34476.952052616194</v>
      </c>
      <c r="I550" s="48">
        <v>39659.070612672003</v>
      </c>
      <c r="J550" s="48">
        <v>26200.979453013959</v>
      </c>
      <c r="K550" s="48">
        <v>39886.449284184651</v>
      </c>
      <c r="L550" s="48">
        <v>31903.519026193917</v>
      </c>
      <c r="M550" s="48">
        <v>78331.847354918733</v>
      </c>
      <c r="N550" s="48">
        <v>28580.643809428482</v>
      </c>
    </row>
    <row r="551" spans="1:14" ht="20.399999999999999">
      <c r="A551" s="46">
        <v>546</v>
      </c>
      <c r="B551" s="46" t="s">
        <v>2317</v>
      </c>
      <c r="C551" s="47" t="s">
        <v>2318</v>
      </c>
      <c r="D551" s="46" t="s">
        <v>1223</v>
      </c>
      <c r="E551" s="48">
        <v>183765.72392057534</v>
      </c>
      <c r="F551" s="48">
        <v>122935.93783299942</v>
      </c>
      <c r="G551" s="48">
        <v>156082.4341504942</v>
      </c>
      <c r="H551" s="48">
        <v>267224.44984870299</v>
      </c>
      <c r="I551" s="48">
        <v>126027.7132802688</v>
      </c>
      <c r="J551" s="48">
        <v>297296.1441483263</v>
      </c>
      <c r="K551" s="48">
        <v>125587.05694012801</v>
      </c>
      <c r="L551" s="48">
        <v>249260.03330352588</v>
      </c>
      <c r="M551" s="48">
        <v>370373.63882681151</v>
      </c>
      <c r="N551" s="48">
        <v>179383.03576872448</v>
      </c>
    </row>
    <row r="552" spans="1:14">
      <c r="A552" s="46">
        <v>547</v>
      </c>
      <c r="B552" s="46" t="s">
        <v>2319</v>
      </c>
      <c r="C552" s="47" t="s">
        <v>2320</v>
      </c>
      <c r="D552" s="46" t="s">
        <v>1223</v>
      </c>
      <c r="E552" s="48">
        <v>1816.423251396923</v>
      </c>
      <c r="F552" s="48">
        <v>694.60495690342407</v>
      </c>
      <c r="G552" s="48">
        <v>1038.109304115226</v>
      </c>
      <c r="H552" s="48">
        <v>11446.619656338944</v>
      </c>
      <c r="I552" s="48">
        <v>1161.5701126111489</v>
      </c>
      <c r="J552" s="48">
        <v>514.59259859855763</v>
      </c>
      <c r="K552" s="48">
        <v>1154.8721362410088</v>
      </c>
      <c r="L552" s="48">
        <v>661.96374652262398</v>
      </c>
      <c r="M552" s="48">
        <v>1535.0190827727567</v>
      </c>
      <c r="N552" s="48">
        <v>416.501844459008</v>
      </c>
    </row>
    <row r="553" spans="1:14" ht="20.399999999999999">
      <c r="A553" s="46">
        <v>548</v>
      </c>
      <c r="B553" s="46" t="s">
        <v>2321</v>
      </c>
      <c r="C553" s="47" t="s">
        <v>2322</v>
      </c>
      <c r="D553" s="46" t="s">
        <v>1223</v>
      </c>
      <c r="E553" s="48">
        <v>8173.9046312861537</v>
      </c>
      <c r="F553" s="48">
        <v>7686.3522204707842</v>
      </c>
      <c r="G553" s="48">
        <v>11821.507221683471</v>
      </c>
      <c r="H553" s="48">
        <v>10297.649050934786</v>
      </c>
      <c r="I553" s="48">
        <v>13924.740348449279</v>
      </c>
      <c r="J553" s="48">
        <v>11855.809869672652</v>
      </c>
      <c r="K553" s="48">
        <v>12453.82948505929</v>
      </c>
      <c r="L553" s="48">
        <v>9600.4327972008941</v>
      </c>
      <c r="M553" s="48">
        <v>14273.913080036324</v>
      </c>
      <c r="N553" s="48">
        <v>6912.4944047627778</v>
      </c>
    </row>
    <row r="554" spans="1:14" ht="20.399999999999999">
      <c r="A554" s="46">
        <v>549</v>
      </c>
      <c r="B554" s="46" t="s">
        <v>2323</v>
      </c>
      <c r="C554" s="47" t="s">
        <v>2324</v>
      </c>
      <c r="D554" s="46" t="s">
        <v>1223</v>
      </c>
      <c r="E554" s="48">
        <v>124788.27737096862</v>
      </c>
      <c r="F554" s="48">
        <v>7686.3522204707842</v>
      </c>
      <c r="G554" s="48">
        <v>25982.403463116803</v>
      </c>
      <c r="H554" s="48">
        <v>18904.483404144128</v>
      </c>
      <c r="I554" s="48">
        <v>13924.740348449279</v>
      </c>
      <c r="J554" s="48">
        <v>9819.7817309598704</v>
      </c>
      <c r="K554" s="48">
        <v>12249.89373084213</v>
      </c>
      <c r="L554" s="48">
        <v>15102.435218988543</v>
      </c>
      <c r="M554" s="48">
        <v>14824.402682134143</v>
      </c>
      <c r="N554" s="48">
        <v>12207.812682419199</v>
      </c>
    </row>
    <row r="555" spans="1:14" ht="20.399999999999999">
      <c r="A555" s="46">
        <v>550</v>
      </c>
      <c r="B555" s="46" t="s">
        <v>2325</v>
      </c>
      <c r="C555" s="47" t="s">
        <v>2326</v>
      </c>
      <c r="D555" s="46" t="s">
        <v>1223</v>
      </c>
      <c r="E555" s="48">
        <v>59033.755670400002</v>
      </c>
      <c r="F555" s="48">
        <v>12295.291126239743</v>
      </c>
      <c r="G555" s="48">
        <v>11730.113791089851</v>
      </c>
      <c r="H555" s="48">
        <v>10375.987955848705</v>
      </c>
      <c r="I555" s="48">
        <v>13924.740348449279</v>
      </c>
      <c r="J555" s="48">
        <v>13556.704173163682</v>
      </c>
      <c r="K555" s="48">
        <v>12249.89373084213</v>
      </c>
      <c r="L555" s="48">
        <v>4392.2012688404475</v>
      </c>
      <c r="M555" s="48">
        <v>14383.305244555764</v>
      </c>
      <c r="N555" s="48">
        <v>13787.64726484992</v>
      </c>
    </row>
    <row r="556" spans="1:14" ht="20.399999999999999">
      <c r="A556" s="46">
        <v>551</v>
      </c>
      <c r="B556" s="46" t="s">
        <v>2327</v>
      </c>
      <c r="C556" s="47" t="s">
        <v>2328</v>
      </c>
      <c r="D556" s="46" t="s">
        <v>1223</v>
      </c>
      <c r="E556" s="48">
        <v>4028.8267715983752</v>
      </c>
      <c r="F556" s="48">
        <v>6148.2983873274889</v>
      </c>
      <c r="G556" s="48">
        <v>19898.08184813568</v>
      </c>
      <c r="H556" s="48">
        <v>18331.303749857281</v>
      </c>
      <c r="I556" s="48">
        <v>7032.8751886471682</v>
      </c>
      <c r="J556" s="48">
        <v>17747.678908248574</v>
      </c>
      <c r="K556" s="48">
        <v>6546.5668516677815</v>
      </c>
      <c r="L556" s="48">
        <v>7122.3121050905602</v>
      </c>
      <c r="M556" s="48">
        <v>21172.677003762161</v>
      </c>
      <c r="N556" s="48">
        <v>11202.463402690559</v>
      </c>
    </row>
    <row r="557" spans="1:14">
      <c r="A557" s="46">
        <v>552</v>
      </c>
      <c r="B557" s="46" t="s">
        <v>2329</v>
      </c>
      <c r="C557" s="47" t="s">
        <v>2330</v>
      </c>
      <c r="D557" s="46" t="s">
        <v>1223</v>
      </c>
      <c r="E557" s="48">
        <v>38144.888279335377</v>
      </c>
      <c r="F557" s="48">
        <v>12295.291126239743</v>
      </c>
      <c r="G557" s="48">
        <v>73246.876094515203</v>
      </c>
      <c r="H557" s="48">
        <v>185146.16787355853</v>
      </c>
      <c r="I557" s="48">
        <v>37896.445252108802</v>
      </c>
      <c r="J557" s="48">
        <v>37762.015691276509</v>
      </c>
      <c r="K557" s="48">
        <v>37252.029420286897</v>
      </c>
      <c r="L557" s="48">
        <v>41279.380295974908</v>
      </c>
      <c r="M557" s="48">
        <v>63518.031011286483</v>
      </c>
      <c r="N557" s="48">
        <v>14074.889916200958</v>
      </c>
    </row>
    <row r="558" spans="1:14" ht="20.399999999999999">
      <c r="A558" s="46">
        <v>553</v>
      </c>
      <c r="B558" s="46" t="s">
        <v>2331</v>
      </c>
      <c r="C558" s="47" t="s">
        <v>2332</v>
      </c>
      <c r="D558" s="46" t="s">
        <v>1223</v>
      </c>
      <c r="E558" s="48">
        <v>44111.838660174282</v>
      </c>
      <c r="F558" s="48">
        <v>6918.6309523143673</v>
      </c>
      <c r="G558" s="48">
        <v>5512.3588250172679</v>
      </c>
      <c r="H558" s="48">
        <v>38297.279315585023</v>
      </c>
      <c r="I558" s="48">
        <v>6257.3200299993596</v>
      </c>
      <c r="J558" s="48">
        <v>32252.127153060861</v>
      </c>
      <c r="K558" s="48">
        <v>6042.9847861548751</v>
      </c>
      <c r="L558" s="48">
        <v>7122.3121050905602</v>
      </c>
      <c r="M558" s="48">
        <v>13762.240052445404</v>
      </c>
      <c r="N558" s="48">
        <v>6462.9596553983993</v>
      </c>
    </row>
    <row r="559" spans="1:14" ht="20.399999999999999">
      <c r="A559" s="46">
        <v>554</v>
      </c>
      <c r="B559" s="46" t="s">
        <v>2333</v>
      </c>
      <c r="C559" s="47" t="s">
        <v>2334</v>
      </c>
      <c r="D559" s="46" t="s">
        <v>1223</v>
      </c>
      <c r="E559" s="48">
        <v>1224.2692714415261</v>
      </c>
      <c r="F559" s="48">
        <v>8454.0734886272003</v>
      </c>
      <c r="G559" s="48">
        <v>1449.2697409075199</v>
      </c>
      <c r="H559" s="48">
        <v>54146.545428086276</v>
      </c>
      <c r="I559" s="48">
        <v>1392.4740348449279</v>
      </c>
      <c r="J559" s="48">
        <v>1185.5809869672651</v>
      </c>
      <c r="K559" s="48">
        <v>1385.4235334026753</v>
      </c>
      <c r="L559" s="48">
        <v>1535.4425363128321</v>
      </c>
      <c r="M559" s="48">
        <v>2480.7319889408</v>
      </c>
      <c r="N559" s="48">
        <v>12566.865996607999</v>
      </c>
    </row>
    <row r="560" spans="1:14">
      <c r="A560" s="46">
        <v>555</v>
      </c>
      <c r="B560" s="46" t="s">
        <v>2335</v>
      </c>
      <c r="C560" s="47" t="s">
        <v>2336</v>
      </c>
      <c r="D560" s="46" t="s">
        <v>1223</v>
      </c>
      <c r="E560" s="48">
        <v>9078.4834104818201</v>
      </c>
      <c r="F560" s="48">
        <v>13833.344959383041</v>
      </c>
      <c r="G560" s="48">
        <v>7053.6454436366794</v>
      </c>
      <c r="H560" s="48">
        <v>19433.271012313086</v>
      </c>
      <c r="I560" s="48">
        <v>7843.6828545062399</v>
      </c>
      <c r="J560" s="48">
        <v>8003.572559435549</v>
      </c>
      <c r="K560" s="48">
        <v>7895.8565651789122</v>
      </c>
      <c r="L560" s="48">
        <v>12989.896083143169</v>
      </c>
      <c r="M560" s="48">
        <v>8821.9487515675683</v>
      </c>
      <c r="N560" s="48">
        <v>8617.279540531199</v>
      </c>
    </row>
    <row r="561" spans="1:14" ht="20.399999999999999">
      <c r="A561" s="46">
        <v>556</v>
      </c>
      <c r="B561" s="46" t="s">
        <v>2337</v>
      </c>
      <c r="C561" s="47" t="s">
        <v>2338</v>
      </c>
      <c r="D561" s="46" t="s">
        <v>1223</v>
      </c>
      <c r="E561" s="48">
        <v>288.81129697211077</v>
      </c>
      <c r="F561" s="48">
        <v>5841.4710097479683</v>
      </c>
      <c r="G561" s="48">
        <v>27610.547036911103</v>
      </c>
      <c r="H561" s="48">
        <v>1273.0072048512002</v>
      </c>
      <c r="I561" s="48">
        <v>1498.2315564787198</v>
      </c>
      <c r="J561" s="48">
        <v>4414.3972918993913</v>
      </c>
      <c r="K561" s="48">
        <v>1476.19873947168</v>
      </c>
      <c r="L561" s="48">
        <v>450.44870325504002</v>
      </c>
      <c r="M561" s="48">
        <v>4234.5354007524329</v>
      </c>
      <c r="N561" s="48">
        <v>3734.15446756352</v>
      </c>
    </row>
    <row r="562" spans="1:14">
      <c r="A562" s="46">
        <v>557</v>
      </c>
      <c r="B562" s="46" t="s">
        <v>2339</v>
      </c>
      <c r="C562" s="47" t="s">
        <v>2340</v>
      </c>
      <c r="D562" s="46" t="s">
        <v>1223</v>
      </c>
      <c r="E562" s="48">
        <v>1398.6459035756307</v>
      </c>
      <c r="F562" s="48">
        <v>7686.3522204707842</v>
      </c>
      <c r="G562" s="48">
        <v>1665.4616167984652</v>
      </c>
      <c r="H562" s="48">
        <v>1647.7283000227842</v>
      </c>
      <c r="I562" s="48">
        <v>1850.7566285913601</v>
      </c>
      <c r="J562" s="48">
        <v>1387.3820060255232</v>
      </c>
      <c r="K562" s="48">
        <v>1865.5626816200909</v>
      </c>
      <c r="L562" s="48">
        <v>1535.4425363128321</v>
      </c>
      <c r="M562" s="48">
        <v>2480.7319889408</v>
      </c>
      <c r="N562" s="48">
        <v>1393.126859052544</v>
      </c>
    </row>
    <row r="563" spans="1:14">
      <c r="A563" s="46">
        <v>558</v>
      </c>
      <c r="B563" s="46" t="s">
        <v>2341</v>
      </c>
      <c r="C563" s="47" t="s">
        <v>2342</v>
      </c>
      <c r="D563" s="46" t="s">
        <v>1744</v>
      </c>
      <c r="E563" s="48">
        <v>31901.841564284161</v>
      </c>
      <c r="F563" s="48">
        <v>4919.6832285941755</v>
      </c>
      <c r="G563" s="48">
        <v>11904.902250085377</v>
      </c>
      <c r="H563" s="48">
        <v>19234.812453197825</v>
      </c>
      <c r="I563" s="48">
        <v>7015.2489350415362</v>
      </c>
      <c r="J563" s="48">
        <v>12661.212151092661</v>
      </c>
      <c r="K563" s="48">
        <v>7026.2653435450557</v>
      </c>
      <c r="L563" s="48">
        <v>14017.441385930751</v>
      </c>
      <c r="M563" s="48">
        <v>24796.733550906119</v>
      </c>
      <c r="N563" s="48">
        <v>12911.557178229248</v>
      </c>
    </row>
    <row r="564" spans="1:14">
      <c r="A564" s="46">
        <v>559</v>
      </c>
      <c r="B564" s="46" t="s">
        <v>2343</v>
      </c>
      <c r="C564" s="47" t="s">
        <v>2344</v>
      </c>
      <c r="D564" s="46" t="s">
        <v>1744</v>
      </c>
      <c r="E564" s="48">
        <v>105321.66938574779</v>
      </c>
      <c r="F564" s="48">
        <v>7532.2857074734084</v>
      </c>
      <c r="G564" s="48">
        <v>23665.922044812181</v>
      </c>
      <c r="H564" s="48">
        <v>37573.950093546497</v>
      </c>
      <c r="I564" s="48">
        <v>27320.6930887296</v>
      </c>
      <c r="J564" s="48">
        <v>52161.959836933631</v>
      </c>
      <c r="K564" s="48">
        <v>25487.562713743871</v>
      </c>
      <c r="L564" s="48">
        <v>29438.454818235903</v>
      </c>
      <c r="M564" s="48">
        <v>4940.2913008778387</v>
      </c>
      <c r="N564" s="48">
        <v>35905.33141888</v>
      </c>
    </row>
    <row r="565" spans="1:14" ht="20.399999999999999">
      <c r="A565" s="46">
        <v>560</v>
      </c>
      <c r="B565" s="46" t="s">
        <v>2345</v>
      </c>
      <c r="C565" s="47" t="s">
        <v>2346</v>
      </c>
      <c r="D565" s="46" t="s">
        <v>1223</v>
      </c>
      <c r="E565" s="48">
        <v>67772.769757676317</v>
      </c>
      <c r="F565" s="48">
        <v>67615.614479619588</v>
      </c>
      <c r="G565" s="48">
        <v>54594.146185735583</v>
      </c>
      <c r="H565" s="48">
        <v>111040.17512182068</v>
      </c>
      <c r="I565" s="48">
        <v>62573.200299993601</v>
      </c>
      <c r="J565" s="48">
        <v>93513.150795746304</v>
      </c>
      <c r="K565" s="48">
        <v>59248.448213631258</v>
      </c>
      <c r="L565" s="48">
        <v>47321.921161668601</v>
      </c>
      <c r="M565" s="48">
        <v>119978.50302131892</v>
      </c>
      <c r="N565" s="48">
        <v>74539.468025594877</v>
      </c>
    </row>
    <row r="566" spans="1:14">
      <c r="A566" s="46">
        <v>561</v>
      </c>
      <c r="B566" s="46" t="s">
        <v>2347</v>
      </c>
      <c r="C566" s="47" t="s">
        <v>2348</v>
      </c>
      <c r="D566" s="46" t="s">
        <v>1223</v>
      </c>
      <c r="E566" s="48">
        <v>18011.591904608147</v>
      </c>
      <c r="F566" s="48">
        <v>614671.85527450568</v>
      </c>
      <c r="G566" s="48">
        <v>71954.284163435528</v>
      </c>
      <c r="H566" s="48">
        <v>449082.99501270737</v>
      </c>
      <c r="I566" s="48">
        <v>62573.200299993601</v>
      </c>
      <c r="J566" s="48">
        <v>82684.363969495142</v>
      </c>
      <c r="K566" s="48">
        <v>61074.968743514881</v>
      </c>
      <c r="L566" s="48">
        <v>73211.62358730394</v>
      </c>
      <c r="M566" s="48">
        <v>91748.267016302692</v>
      </c>
      <c r="N566" s="48">
        <v>68938.236324249592</v>
      </c>
    </row>
    <row r="567" spans="1:14">
      <c r="A567" s="46">
        <v>562</v>
      </c>
      <c r="B567" s="46" t="s">
        <v>2349</v>
      </c>
      <c r="C567" s="47" t="s">
        <v>2350</v>
      </c>
      <c r="D567" s="46" t="s">
        <v>2351</v>
      </c>
      <c r="E567" s="48">
        <v>398704.90368162456</v>
      </c>
      <c r="F567" s="48">
        <v>299659.3677798963</v>
      </c>
      <c r="G567" s="48">
        <v>296765.01453331264</v>
      </c>
      <c r="H567" s="48">
        <v>579215.66691046557</v>
      </c>
      <c r="I567" s="48">
        <v>333136.1931464448</v>
      </c>
      <c r="J567" s="48">
        <v>130630.12394396159</v>
      </c>
      <c r="K567" s="48">
        <v>329066.73184524453</v>
      </c>
      <c r="L567" s="48">
        <v>59245.102489567238</v>
      </c>
      <c r="M567" s="48">
        <v>842457.28920019581</v>
      </c>
      <c r="N567" s="48">
        <v>459588.24216166401</v>
      </c>
    </row>
    <row r="568" spans="1:14" ht="20.399999999999999">
      <c r="A568" s="46">
        <v>563</v>
      </c>
      <c r="B568" s="46" t="s">
        <v>2352</v>
      </c>
      <c r="C568" s="47" t="s">
        <v>2353</v>
      </c>
      <c r="D568" s="46" t="s">
        <v>1336</v>
      </c>
      <c r="E568" s="48">
        <v>717563.50460646523</v>
      </c>
      <c r="F568" s="48">
        <v>599312.20731771644</v>
      </c>
      <c r="G568" s="48">
        <v>853200.40911687084</v>
      </c>
      <c r="H568" s="48">
        <v>873997.13221105514</v>
      </c>
      <c r="I568" s="48">
        <v>951817.69470412796</v>
      </c>
      <c r="J568" s="48">
        <v>201801.01905825792</v>
      </c>
      <c r="K568" s="48">
        <v>952017.92894508794</v>
      </c>
      <c r="L568" s="48">
        <v>844011.61070683703</v>
      </c>
      <c r="M568" s="48">
        <v>1658526.3652947026</v>
      </c>
      <c r="N568" s="48">
        <v>773400.83876267506</v>
      </c>
    </row>
    <row r="569" spans="1:14" ht="30.6">
      <c r="A569" s="46">
        <v>564</v>
      </c>
      <c r="B569" s="46" t="s">
        <v>2354</v>
      </c>
      <c r="C569" s="47" t="s">
        <v>2355</v>
      </c>
      <c r="D569" s="46" t="s">
        <v>1223</v>
      </c>
      <c r="E569" s="48">
        <v>207417.37107701463</v>
      </c>
      <c r="F569" s="48">
        <v>190550.24666420379</v>
      </c>
      <c r="G569" s="48">
        <v>295372.19286957715</v>
      </c>
      <c r="H569" s="48">
        <v>361600.63424691767</v>
      </c>
      <c r="I569" s="48">
        <v>352172.54704052734</v>
      </c>
      <c r="J569" s="48">
        <v>337836.52744127996</v>
      </c>
      <c r="K569" s="48">
        <v>306922.42878414888</v>
      </c>
      <c r="L569" s="48">
        <v>458900.16544683668</v>
      </c>
      <c r="M569" s="48">
        <v>351688.75137099135</v>
      </c>
      <c r="N569" s="48">
        <v>229779.75894826444</v>
      </c>
    </row>
    <row r="570" spans="1:14" ht="30.6">
      <c r="A570" s="46">
        <v>565</v>
      </c>
      <c r="B570" s="46" t="s">
        <v>2356</v>
      </c>
      <c r="C570" s="47" t="s">
        <v>2357</v>
      </c>
      <c r="D570" s="46" t="s">
        <v>1223</v>
      </c>
      <c r="E570" s="48">
        <v>491887.41647828673</v>
      </c>
      <c r="F570" s="48">
        <v>487126.97853573732</v>
      </c>
      <c r="G570" s="48">
        <v>562342.77244042244</v>
      </c>
      <c r="H570" s="48">
        <v>666286.74842545716</v>
      </c>
      <c r="I570" s="48">
        <v>519974.48136614403</v>
      </c>
      <c r="J570" s="48">
        <v>794231.15357928653</v>
      </c>
      <c r="K570" s="48">
        <v>498849.41641979408</v>
      </c>
      <c r="L570" s="48">
        <v>640954.55787312589</v>
      </c>
      <c r="M570" s="48">
        <v>1231544.0457188324</v>
      </c>
      <c r="N570" s="48">
        <v>754011.95979648002</v>
      </c>
    </row>
    <row r="571" spans="1:14">
      <c r="A571" s="46">
        <v>566</v>
      </c>
      <c r="B571" s="46" t="s">
        <v>2358</v>
      </c>
      <c r="C571" s="47" t="s">
        <v>2359</v>
      </c>
      <c r="D571" s="46" t="s">
        <v>2351</v>
      </c>
      <c r="E571" s="48">
        <v>341762.32435947156</v>
      </c>
      <c r="F571" s="48">
        <v>522259.36609279999</v>
      </c>
      <c r="G571" s="48">
        <v>409653.08201751381</v>
      </c>
      <c r="H571" s="48">
        <v>534663.02603750408</v>
      </c>
      <c r="I571" s="48">
        <v>467095.72054924798</v>
      </c>
      <c r="J571" s="48">
        <v>472971.13841779198</v>
      </c>
      <c r="K571" s="48">
        <v>447006.19800222892</v>
      </c>
      <c r="L571" s="48">
        <v>420119.79621761583</v>
      </c>
      <c r="M571" s="48">
        <v>1231544.0457188324</v>
      </c>
      <c r="N571" s="48">
        <v>368963.18566041091</v>
      </c>
    </row>
    <row r="572" spans="1:14" ht="20.399999999999999">
      <c r="A572" s="46">
        <v>567</v>
      </c>
      <c r="B572" s="46" t="s">
        <v>2360</v>
      </c>
      <c r="C572" s="47" t="s">
        <v>2361</v>
      </c>
      <c r="D572" s="46" t="s">
        <v>1223</v>
      </c>
      <c r="E572" s="48">
        <v>808232.02656695026</v>
      </c>
      <c r="F572" s="48">
        <v>487126.97853573732</v>
      </c>
      <c r="G572" s="48">
        <v>835464.08021029586</v>
      </c>
      <c r="H572" s="48">
        <v>829509.77375885518</v>
      </c>
      <c r="I572" s="48">
        <v>909319.03463558876</v>
      </c>
      <c r="J572" s="48">
        <v>1009005.0952912895</v>
      </c>
      <c r="K572" s="48">
        <v>954939.65674275765</v>
      </c>
      <c r="L572" s="48">
        <v>640954.55787312589</v>
      </c>
      <c r="M572" s="48">
        <v>1834965.3403260538</v>
      </c>
      <c r="N572" s="48">
        <v>760474.91945187841</v>
      </c>
    </row>
    <row r="573" spans="1:14" ht="20.399999999999999">
      <c r="A573" s="46">
        <v>568</v>
      </c>
      <c r="B573" s="46" t="s">
        <v>2362</v>
      </c>
      <c r="C573" s="47" t="s">
        <v>2363</v>
      </c>
      <c r="D573" s="46" t="s">
        <v>1223</v>
      </c>
      <c r="E573" s="48">
        <v>808232.02656695026</v>
      </c>
      <c r="F573" s="48">
        <v>487126.97853573732</v>
      </c>
      <c r="G573" s="48">
        <v>835464.08021029586</v>
      </c>
      <c r="H573" s="48">
        <v>829509.77375885518</v>
      </c>
      <c r="I573" s="48">
        <v>909319.03463558876</v>
      </c>
      <c r="J573" s="48">
        <v>1009005.0952912895</v>
      </c>
      <c r="K573" s="48">
        <v>954939.65674275765</v>
      </c>
      <c r="L573" s="48">
        <v>640954.55787312589</v>
      </c>
      <c r="M573" s="48">
        <v>1834965.3403260538</v>
      </c>
      <c r="N573" s="48">
        <v>760474.91945187841</v>
      </c>
    </row>
    <row r="574" spans="1:14" ht="20.399999999999999">
      <c r="A574" s="46">
        <v>569</v>
      </c>
      <c r="B574" s="46" t="s">
        <v>2364</v>
      </c>
      <c r="C574" s="47" t="s">
        <v>2365</v>
      </c>
      <c r="D574" s="46" t="s">
        <v>1223</v>
      </c>
      <c r="E574" s="48">
        <v>785335.93516278744</v>
      </c>
      <c r="F574" s="48">
        <v>487126.97853573732</v>
      </c>
      <c r="G574" s="48">
        <v>835464.08021029586</v>
      </c>
      <c r="H574" s="48">
        <v>829509.77375885518</v>
      </c>
      <c r="I574" s="48">
        <v>909319.03463558876</v>
      </c>
      <c r="J574" s="48">
        <v>1009005.0952912895</v>
      </c>
      <c r="K574" s="48">
        <v>954939.65674275765</v>
      </c>
      <c r="L574" s="48">
        <v>640954.55787312589</v>
      </c>
      <c r="M574" s="48">
        <v>1834965.3403260538</v>
      </c>
      <c r="N574" s="48">
        <v>760474.91945187841</v>
      </c>
    </row>
    <row r="575" spans="1:14">
      <c r="A575" s="46">
        <v>570</v>
      </c>
      <c r="B575" s="46" t="s">
        <v>2366</v>
      </c>
      <c r="C575" s="47" t="s">
        <v>2367</v>
      </c>
      <c r="D575" s="46" t="s">
        <v>2351</v>
      </c>
      <c r="E575" s="48">
        <v>207417.37107701463</v>
      </c>
      <c r="F575" s="48">
        <v>190550.24666420379</v>
      </c>
      <c r="G575" s="48">
        <v>284725.68761857651</v>
      </c>
      <c r="H575" s="48">
        <v>361600.63424691767</v>
      </c>
      <c r="I575" s="48">
        <v>352172.54704052734</v>
      </c>
      <c r="J575" s="48">
        <v>337836.52744127996</v>
      </c>
      <c r="K575" s="48">
        <v>283165.76417447813</v>
      </c>
      <c r="L575" s="48">
        <v>321015.85890784615</v>
      </c>
      <c r="M575" s="48">
        <v>670468.10511913511</v>
      </c>
      <c r="N575" s="48">
        <v>229779.75894826444</v>
      </c>
    </row>
    <row r="576" spans="1:14">
      <c r="A576" s="46">
        <v>571</v>
      </c>
      <c r="B576" s="46" t="s">
        <v>2368</v>
      </c>
      <c r="C576" s="47" t="s">
        <v>2369</v>
      </c>
      <c r="D576" s="46" t="s">
        <v>1223</v>
      </c>
      <c r="E576" s="48">
        <v>1276.5418961206153</v>
      </c>
      <c r="F576" s="48">
        <v>617.57170040473602</v>
      </c>
      <c r="G576" s="48">
        <v>2022.5832241569294</v>
      </c>
      <c r="H576" s="48">
        <v>2015.9211531182079</v>
      </c>
      <c r="I576" s="48">
        <v>2115.15043267584</v>
      </c>
      <c r="J576" s="48">
        <v>1336.2110333357505</v>
      </c>
      <c r="K576" s="48">
        <v>2398.051803046234</v>
      </c>
      <c r="L576" s="48">
        <v>1619.0040348876803</v>
      </c>
      <c r="M576" s="48">
        <v>3662.8731216508545</v>
      </c>
      <c r="N576" s="48">
        <v>1579.8345824307198</v>
      </c>
    </row>
    <row r="577" spans="1:14" ht="20.399999999999999">
      <c r="A577" s="46">
        <v>572</v>
      </c>
      <c r="B577" s="46" t="s">
        <v>2370</v>
      </c>
      <c r="C577" s="47" t="s">
        <v>2371</v>
      </c>
      <c r="D577" s="46" t="s">
        <v>1223</v>
      </c>
      <c r="E577" s="48">
        <v>2037.8250632616368</v>
      </c>
      <c r="F577" s="48">
        <v>1078.465590981632</v>
      </c>
      <c r="G577" s="48">
        <v>3410.8628634679249</v>
      </c>
      <c r="H577" s="48">
        <v>3221.0346403773442</v>
      </c>
      <c r="I577" s="48">
        <v>3877.7757932390396</v>
      </c>
      <c r="J577" s="48">
        <v>2131.8836227654533</v>
      </c>
      <c r="K577" s="48">
        <v>3733.2405136728585</v>
      </c>
      <c r="L577" s="48">
        <v>2602.1572915573765</v>
      </c>
      <c r="M577" s="48">
        <v>5847.187632538984</v>
      </c>
      <c r="N577" s="48">
        <v>3590.533141888</v>
      </c>
    </row>
    <row r="578" spans="1:14">
      <c r="A578" s="46">
        <v>573</v>
      </c>
      <c r="B578" s="46" t="s">
        <v>2372</v>
      </c>
      <c r="C578" s="47" t="s">
        <v>2373</v>
      </c>
      <c r="D578" s="46" t="s">
        <v>1223</v>
      </c>
      <c r="E578" s="48">
        <v>18229.018276602386</v>
      </c>
      <c r="F578" s="48">
        <v>3074.8020178713605</v>
      </c>
      <c r="G578" s="48">
        <v>19631.6564551171</v>
      </c>
      <c r="H578" s="48">
        <v>28715.125596197377</v>
      </c>
      <c r="I578" s="48">
        <v>22032.817007040001</v>
      </c>
      <c r="J578" s="48">
        <v>13243.191875698176</v>
      </c>
      <c r="K578" s="48">
        <v>21773.358553965096</v>
      </c>
      <c r="L578" s="48">
        <v>23162.202886215684</v>
      </c>
      <c r="M578" s="48">
        <v>52162.418578268713</v>
      </c>
      <c r="N578" s="48">
        <v>22548.548131056643</v>
      </c>
    </row>
    <row r="579" spans="1:14" ht="20.399999999999999">
      <c r="A579" s="46">
        <v>574</v>
      </c>
      <c r="B579" s="46" t="s">
        <v>2374</v>
      </c>
      <c r="C579" s="47" t="s">
        <v>2375</v>
      </c>
      <c r="D579" s="46" t="s">
        <v>1223</v>
      </c>
      <c r="E579" s="48">
        <v>980868.55575433827</v>
      </c>
      <c r="F579" s="48">
        <v>691504.04191724805</v>
      </c>
      <c r="G579" s="48">
        <v>1309880.3481578708</v>
      </c>
      <c r="H579" s="48">
        <v>2085338.5624108477</v>
      </c>
      <c r="I579" s="48">
        <v>1514095.1847237889</v>
      </c>
      <c r="J579" s="48">
        <v>1054049.9656167936</v>
      </c>
      <c r="K579" s="48">
        <v>1408778.3194301375</v>
      </c>
      <c r="L579" s="48">
        <v>757276.08083455998</v>
      </c>
      <c r="M579" s="48">
        <v>1658526.3652947026</v>
      </c>
      <c r="N579" s="48">
        <v>646152.34421416442</v>
      </c>
    </row>
    <row r="580" spans="1:14">
      <c r="A580" s="46">
        <v>575</v>
      </c>
      <c r="B580" s="46" t="s">
        <v>2376</v>
      </c>
      <c r="C580" s="47" t="s">
        <v>2377</v>
      </c>
      <c r="D580" s="46" t="s">
        <v>1223</v>
      </c>
      <c r="E580" s="48">
        <v>9005.7959523040736</v>
      </c>
      <c r="F580" s="48">
        <v>6918.6309523143673</v>
      </c>
      <c r="G580" s="48">
        <v>7149.7307218104315</v>
      </c>
      <c r="H580" s="48">
        <v>17094.854700632575</v>
      </c>
      <c r="I580" s="48">
        <v>440.65634014079995</v>
      </c>
      <c r="J580" s="48">
        <v>3873.8588479933428</v>
      </c>
      <c r="K580" s="48">
        <v>222.09079543096323</v>
      </c>
      <c r="L580" s="48">
        <v>11632.021731301887</v>
      </c>
      <c r="M580" s="48">
        <v>8821.9487515675683</v>
      </c>
      <c r="N580" s="48">
        <v>11475.343921474048</v>
      </c>
    </row>
    <row r="581" spans="1:14" ht="20.399999999999999">
      <c r="A581" s="46">
        <v>576</v>
      </c>
      <c r="B581" s="46" t="s">
        <v>2378</v>
      </c>
      <c r="C581" s="47" t="s">
        <v>2379</v>
      </c>
      <c r="D581" s="46" t="s">
        <v>1223</v>
      </c>
      <c r="E581" s="48">
        <v>1178.8586901566032</v>
      </c>
      <c r="F581" s="48">
        <v>6918.6309523143673</v>
      </c>
      <c r="G581" s="48">
        <v>35121.942369740798</v>
      </c>
      <c r="H581" s="48">
        <v>6874.2389061964795</v>
      </c>
      <c r="I581" s="48">
        <v>9870.7020191539214</v>
      </c>
      <c r="J581" s="48">
        <v>2913.5022126535987</v>
      </c>
      <c r="K581" s="48">
        <v>10549.665308042864</v>
      </c>
      <c r="L581" s="48">
        <v>3838.6063407820802</v>
      </c>
      <c r="M581" s="48">
        <v>35287.795006270273</v>
      </c>
      <c r="N581" s="48">
        <v>8959.098295638938</v>
      </c>
    </row>
    <row r="582" spans="1:14" ht="20.399999999999999">
      <c r="A582" s="46">
        <v>577</v>
      </c>
      <c r="B582" s="46" t="s">
        <v>2380</v>
      </c>
      <c r="C582" s="47" t="s">
        <v>2381</v>
      </c>
      <c r="D582" s="46" t="s">
        <v>1223</v>
      </c>
      <c r="E582" s="48">
        <v>49877.166060108117</v>
      </c>
      <c r="F582" s="48">
        <v>20746.753318036481</v>
      </c>
      <c r="G582" s="48">
        <v>25860.978160500224</v>
      </c>
      <c r="H582" s="48">
        <v>34231.490150552578</v>
      </c>
      <c r="I582" s="48">
        <v>19388.8789661952</v>
      </c>
      <c r="J582" s="48">
        <v>70089.818226484218</v>
      </c>
      <c r="K582" s="48">
        <v>19036.353894082564</v>
      </c>
      <c r="L582" s="48">
        <v>407602.54486078676</v>
      </c>
      <c r="M582" s="48">
        <v>70222.712062477847</v>
      </c>
      <c r="N582" s="48">
        <v>55868.695687777283</v>
      </c>
    </row>
    <row r="583" spans="1:14" ht="30.6">
      <c r="A583" s="46">
        <v>578</v>
      </c>
      <c r="B583" s="46" t="s">
        <v>2382</v>
      </c>
      <c r="C583" s="47" t="s">
        <v>2383</v>
      </c>
      <c r="D583" s="46" t="s">
        <v>1223</v>
      </c>
      <c r="E583" s="48">
        <v>146983.15307978762</v>
      </c>
      <c r="F583" s="48">
        <v>11527.569858083329</v>
      </c>
      <c r="G583" s="48">
        <v>12230.407907481102</v>
      </c>
      <c r="H583" s="48">
        <v>16082.977178827778</v>
      </c>
      <c r="I583" s="48">
        <v>13748.477812392959</v>
      </c>
      <c r="J583" s="48">
        <v>14324.268763510272</v>
      </c>
      <c r="K583" s="48">
        <v>13542.51503901115</v>
      </c>
      <c r="L583" s="48">
        <v>6913.4083586534398</v>
      </c>
      <c r="M583" s="48">
        <v>44363.815881882991</v>
      </c>
      <c r="N583" s="48">
        <v>10627.978099988481</v>
      </c>
    </row>
    <row r="584" spans="1:14" ht="20.399999999999999">
      <c r="A584" s="46">
        <v>579</v>
      </c>
      <c r="B584" s="46" t="s">
        <v>2384</v>
      </c>
      <c r="C584" s="47" t="s">
        <v>2385</v>
      </c>
      <c r="D584" s="46" t="s">
        <v>1223</v>
      </c>
      <c r="E584" s="48">
        <v>143951.54267320616</v>
      </c>
      <c r="F584" s="48">
        <v>150597.40515810458</v>
      </c>
      <c r="G584" s="48">
        <v>803211.4033792523</v>
      </c>
      <c r="H584" s="48">
        <v>1882553.0844475047</v>
      </c>
      <c r="I584" s="48">
        <v>632782.50444218877</v>
      </c>
      <c r="J584" s="48">
        <v>1213458.3563143131</v>
      </c>
      <c r="K584" s="48">
        <v>616918.87619712006</v>
      </c>
      <c r="L584" s="48">
        <v>1755292.839063257</v>
      </c>
      <c r="M584" s="48">
        <v>170087.17193022271</v>
      </c>
      <c r="N584" s="48">
        <v>502531.01853864448</v>
      </c>
    </row>
    <row r="585" spans="1:14">
      <c r="A585" s="46">
        <v>580</v>
      </c>
      <c r="B585" s="46" t="s">
        <v>2386</v>
      </c>
      <c r="C585" s="47" t="s">
        <v>2387</v>
      </c>
      <c r="D585" s="46" t="s">
        <v>1223</v>
      </c>
      <c r="E585" s="48">
        <v>99903.278826830778</v>
      </c>
      <c r="F585" s="48">
        <v>49175.941911298054</v>
      </c>
      <c r="G585" s="48">
        <v>166593.55671731944</v>
      </c>
      <c r="H585" s="48">
        <v>145272.97092078847</v>
      </c>
      <c r="I585" s="48">
        <v>186662.02568364286</v>
      </c>
      <c r="J585" s="48">
        <v>122341.86780406887</v>
      </c>
      <c r="K585" s="48">
        <v>185075.66285913603</v>
      </c>
      <c r="L585" s="48">
        <v>429677.14261711412</v>
      </c>
      <c r="M585" s="48">
        <v>229370.66754075672</v>
      </c>
      <c r="N585" s="48">
        <v>155057.89183906166</v>
      </c>
    </row>
    <row r="586" spans="1:14">
      <c r="A586" s="46">
        <v>581</v>
      </c>
      <c r="B586" s="46" t="s">
        <v>2388</v>
      </c>
      <c r="C586" s="47" t="s">
        <v>2389</v>
      </c>
      <c r="D586" s="46" t="s">
        <v>1223</v>
      </c>
      <c r="E586" s="48">
        <v>25948.90359138462</v>
      </c>
      <c r="F586" s="48">
        <v>9992.1273217704984</v>
      </c>
      <c r="G586" s="48">
        <v>2772.9256590823993</v>
      </c>
      <c r="H586" s="48">
        <v>6235.7768311480322</v>
      </c>
      <c r="I586" s="48">
        <v>3155.0993954081282</v>
      </c>
      <c r="J586" s="48">
        <v>6342.3177418309624</v>
      </c>
      <c r="K586" s="48">
        <v>3032.4206703129298</v>
      </c>
      <c r="L586" s="48">
        <v>4273.3872630543356</v>
      </c>
      <c r="M586" s="48">
        <v>47285.645308402163</v>
      </c>
      <c r="N586" s="48">
        <v>28580.643809428482</v>
      </c>
    </row>
    <row r="587" spans="1:14">
      <c r="A587" s="46">
        <v>582</v>
      </c>
      <c r="B587" s="46" t="s">
        <v>2390</v>
      </c>
      <c r="C587" s="47" t="s">
        <v>2391</v>
      </c>
      <c r="D587" s="46" t="s">
        <v>1223</v>
      </c>
      <c r="E587" s="48">
        <v>25948.90359138462</v>
      </c>
      <c r="F587" s="48">
        <v>9992.1273217704984</v>
      </c>
      <c r="G587" s="48">
        <v>4636.4985325176776</v>
      </c>
      <c r="H587" s="48">
        <v>6235.7768311480322</v>
      </c>
      <c r="I587" s="48">
        <v>5270.2498280839682</v>
      </c>
      <c r="J587" s="48">
        <v>6342.3177418309624</v>
      </c>
      <c r="K587" s="48">
        <v>5075.655988277791</v>
      </c>
      <c r="L587" s="48">
        <v>4273.3872630543356</v>
      </c>
      <c r="M587" s="48">
        <v>50814.424809029188</v>
      </c>
      <c r="N587" s="48">
        <v>30519.531706048001</v>
      </c>
    </row>
    <row r="588" spans="1:14">
      <c r="A588" s="46">
        <v>583</v>
      </c>
      <c r="B588" s="46" t="s">
        <v>2392</v>
      </c>
      <c r="C588" s="47" t="s">
        <v>2393</v>
      </c>
      <c r="D588" s="46" t="s">
        <v>1223</v>
      </c>
      <c r="E588" s="48">
        <v>25948.90359138462</v>
      </c>
      <c r="F588" s="48">
        <v>9992.1273217704984</v>
      </c>
      <c r="G588" s="48">
        <v>3024.2773411471271</v>
      </c>
      <c r="H588" s="48">
        <v>6235.7768311480322</v>
      </c>
      <c r="I588" s="48">
        <v>3375.4275654785279</v>
      </c>
      <c r="J588" s="48">
        <v>6342.3177418309624</v>
      </c>
      <c r="K588" s="48">
        <v>3372.9598899737393</v>
      </c>
      <c r="L588" s="48">
        <v>4273.3872630543356</v>
      </c>
      <c r="M588" s="48">
        <v>50814.424809029188</v>
      </c>
      <c r="N588" s="48">
        <v>30519.531706048001</v>
      </c>
    </row>
    <row r="589" spans="1:14">
      <c r="A589" s="46">
        <v>584</v>
      </c>
      <c r="B589" s="46" t="s">
        <v>2394</v>
      </c>
      <c r="C589" s="47" t="s">
        <v>2395</v>
      </c>
      <c r="D589" s="46" t="s">
        <v>1223</v>
      </c>
      <c r="E589" s="48">
        <v>11770.422669052063</v>
      </c>
      <c r="F589" s="48">
        <v>12295.291126239743</v>
      </c>
      <c r="G589" s="48">
        <v>12717.668388567296</v>
      </c>
      <c r="H589" s="48">
        <v>53274.372286711288</v>
      </c>
      <c r="I589" s="48">
        <v>14189.134152533759</v>
      </c>
      <c r="J589" s="48">
        <v>91125.772668494596</v>
      </c>
      <c r="K589" s="48">
        <v>14189.134152533759</v>
      </c>
      <c r="L589" s="48">
        <v>2266.6056488427521</v>
      </c>
      <c r="M589" s="48">
        <v>8821.9487515675683</v>
      </c>
      <c r="N589" s="48">
        <v>60320.9567837184</v>
      </c>
    </row>
    <row r="590" spans="1:14">
      <c r="A590" s="46">
        <v>585</v>
      </c>
      <c r="B590" s="46" t="s">
        <v>2396</v>
      </c>
      <c r="C590" s="47" t="s">
        <v>2397</v>
      </c>
      <c r="D590" s="46" t="s">
        <v>1223</v>
      </c>
      <c r="E590" s="48">
        <v>30879.195273747689</v>
      </c>
      <c r="F590" s="48">
        <v>50712.690096026112</v>
      </c>
      <c r="G590" s="48">
        <v>30524.754299708929</v>
      </c>
      <c r="H590" s="48">
        <v>30806.774357399041</v>
      </c>
      <c r="I590" s="48">
        <v>32062.155308644611</v>
      </c>
      <c r="J590" s="48">
        <v>87387.048431477771</v>
      </c>
      <c r="K590" s="48">
        <v>32044.529055038973</v>
      </c>
      <c r="L590" s="48">
        <v>99704.535580776443</v>
      </c>
      <c r="M590" s="48">
        <v>47285.645308402163</v>
      </c>
      <c r="N590" s="48">
        <v>45944.462083598853</v>
      </c>
    </row>
    <row r="591" spans="1:14" ht="30.6">
      <c r="A591" s="46">
        <v>586</v>
      </c>
      <c r="B591" s="46" t="s">
        <v>2398</v>
      </c>
      <c r="C591" s="47" t="s">
        <v>2399</v>
      </c>
      <c r="D591" s="46" t="s">
        <v>1223</v>
      </c>
      <c r="E591" s="48">
        <v>50356.137028222256</v>
      </c>
      <c r="F591" s="48">
        <v>50712.690096026112</v>
      </c>
      <c r="G591" s="48">
        <v>35665.092110477315</v>
      </c>
      <c r="H591" s="48">
        <v>45828.259374643203</v>
      </c>
      <c r="I591" s="48">
        <v>27320.6930887296</v>
      </c>
      <c r="J591" s="48">
        <v>80900.587104605176</v>
      </c>
      <c r="K591" s="48">
        <v>26058.212674226208</v>
      </c>
      <c r="L591" s="48">
        <v>27299.80271408589</v>
      </c>
      <c r="M591" s="48">
        <v>42345.354007524322</v>
      </c>
      <c r="N591" s="48">
        <v>47380.67534035405</v>
      </c>
    </row>
    <row r="592" spans="1:14" ht="20.399999999999999">
      <c r="A592" s="46">
        <v>587</v>
      </c>
      <c r="B592" s="46" t="s">
        <v>2400</v>
      </c>
      <c r="C592" s="47" t="s">
        <v>2401</v>
      </c>
      <c r="D592" s="46" t="s">
        <v>1223</v>
      </c>
      <c r="E592" s="48">
        <v>491887.41647828673</v>
      </c>
      <c r="F592" s="48">
        <v>499423.57531039231</v>
      </c>
      <c r="G592" s="48">
        <v>470871.67208670417</v>
      </c>
      <c r="H592" s="48">
        <v>587293.71365550591</v>
      </c>
      <c r="I592" s="48">
        <v>537600.73497177602</v>
      </c>
      <c r="J592" s="48">
        <v>509727.75260340318</v>
      </c>
      <c r="K592" s="48">
        <v>513104.64902334899</v>
      </c>
      <c r="L592" s="48">
        <v>420181.16169313178</v>
      </c>
      <c r="M592" s="48">
        <v>1319763.533234508</v>
      </c>
      <c r="N592" s="48">
        <v>466625.68711976445</v>
      </c>
    </row>
    <row r="593" spans="1:14" ht="20.399999999999999">
      <c r="A593" s="46">
        <v>588</v>
      </c>
      <c r="B593" s="46" t="s">
        <v>2402</v>
      </c>
      <c r="C593" s="47" t="s">
        <v>2403</v>
      </c>
      <c r="D593" s="46" t="s">
        <v>1223</v>
      </c>
      <c r="E593" s="48">
        <v>73605.991022251226</v>
      </c>
      <c r="F593" s="48">
        <v>99884.715062078467</v>
      </c>
      <c r="G593" s="48">
        <v>97623.332006896628</v>
      </c>
      <c r="H593" s="48">
        <v>134574.4878063775</v>
      </c>
      <c r="I593" s="48">
        <v>103994.89627322881</v>
      </c>
      <c r="J593" s="48">
        <v>129549.04705614949</v>
      </c>
      <c r="K593" s="48">
        <v>103554.239933088</v>
      </c>
      <c r="L593" s="48">
        <v>86178.017998972922</v>
      </c>
      <c r="M593" s="48">
        <v>263952.70664690161</v>
      </c>
      <c r="N593" s="48">
        <v>114882.69840784844</v>
      </c>
    </row>
    <row r="594" spans="1:14">
      <c r="A594" s="46">
        <v>589</v>
      </c>
      <c r="B594" s="46" t="s">
        <v>2404</v>
      </c>
      <c r="C594" s="47" t="s">
        <v>2405</v>
      </c>
      <c r="D594" s="46" t="s">
        <v>1223</v>
      </c>
      <c r="E594" s="48">
        <v>4231.1763218039923</v>
      </c>
      <c r="F594" s="48">
        <v>3645.3703753277446</v>
      </c>
      <c r="G594" s="48">
        <v>6269.9684990219203</v>
      </c>
      <c r="H594" s="48">
        <v>6365.036024256</v>
      </c>
      <c r="I594" s="48">
        <v>7931.8141225343998</v>
      </c>
      <c r="J594" s="48">
        <v>21261.178793637886</v>
      </c>
      <c r="K594" s="48">
        <v>6059.0246769360001</v>
      </c>
      <c r="L594" s="48">
        <v>6626.1657073023998</v>
      </c>
      <c r="M594" s="48">
        <v>8116.1928514421625</v>
      </c>
      <c r="N594" s="48">
        <v>3889.2654992930816</v>
      </c>
    </row>
    <row r="595" spans="1:14">
      <c r="A595" s="46">
        <v>590</v>
      </c>
      <c r="B595" s="46" t="s">
        <v>2406</v>
      </c>
      <c r="C595" s="47" t="s">
        <v>2407</v>
      </c>
      <c r="D595" s="46" t="s">
        <v>1223</v>
      </c>
      <c r="E595" s="48">
        <v>5801.4742226366316</v>
      </c>
      <c r="F595" s="48">
        <v>4611.5502025994238</v>
      </c>
      <c r="G595" s="48">
        <v>7115.7838630143997</v>
      </c>
      <c r="H595" s="48">
        <v>7638.0432291072002</v>
      </c>
      <c r="I595" s="48">
        <v>8284.3391946470401</v>
      </c>
      <c r="J595" s="48">
        <v>24324.229975772159</v>
      </c>
      <c r="K595" s="48">
        <v>7028.4686252457595</v>
      </c>
      <c r="L595" s="48">
        <v>8768.7347566981116</v>
      </c>
      <c r="M595" s="48">
        <v>12191.933174666377</v>
      </c>
      <c r="N595" s="48">
        <v>38634.136606714877</v>
      </c>
    </row>
    <row r="596" spans="1:14">
      <c r="A596" s="46">
        <v>591</v>
      </c>
      <c r="B596" s="46" t="s">
        <v>2408</v>
      </c>
      <c r="C596" s="47" t="s">
        <v>2409</v>
      </c>
      <c r="D596" s="46" t="s">
        <v>1223</v>
      </c>
      <c r="E596" s="48">
        <v>6338.7116729581294</v>
      </c>
      <c r="F596" s="48">
        <v>6148.2983873274889</v>
      </c>
      <c r="G596" s="48">
        <v>8917.57867603456</v>
      </c>
      <c r="H596" s="48">
        <v>15618.166343005185</v>
      </c>
      <c r="I596" s="48">
        <v>8636.8642667596796</v>
      </c>
      <c r="J596" s="48">
        <v>28107.999083114497</v>
      </c>
      <c r="K596" s="48">
        <v>7270.8296123232003</v>
      </c>
      <c r="L596" s="48">
        <v>12197.367495097344</v>
      </c>
      <c r="M596" s="48">
        <v>15367.834725230703</v>
      </c>
      <c r="N596" s="48">
        <v>45815.20289049088</v>
      </c>
    </row>
    <row r="597" spans="1:14" ht="20.399999999999999">
      <c r="A597" s="46">
        <v>592</v>
      </c>
      <c r="B597" s="46" t="s">
        <v>2410</v>
      </c>
      <c r="C597" s="47" t="s">
        <v>2411</v>
      </c>
      <c r="D597" s="46" t="s">
        <v>1223</v>
      </c>
      <c r="E597" s="48">
        <v>17800.947863689849</v>
      </c>
      <c r="F597" s="48">
        <v>6596.1357937520643</v>
      </c>
      <c r="G597" s="48">
        <v>9873.9661401920002</v>
      </c>
      <c r="H597" s="48">
        <v>20368.115277619203</v>
      </c>
      <c r="I597" s="48">
        <v>11457.064843660801</v>
      </c>
      <c r="J597" s="48">
        <v>28107.999083114497</v>
      </c>
      <c r="K597" s="48">
        <v>10575.752163379202</v>
      </c>
      <c r="L597" s="48">
        <v>13265.387898757121</v>
      </c>
      <c r="M597" s="48">
        <v>16112.407199863004</v>
      </c>
      <c r="N597" s="48">
        <v>12782.29798512128</v>
      </c>
    </row>
    <row r="598" spans="1:14" ht="20.399999999999999">
      <c r="A598" s="46">
        <v>593</v>
      </c>
      <c r="B598" s="46" t="s">
        <v>2412</v>
      </c>
      <c r="C598" s="47" t="s">
        <v>2413</v>
      </c>
      <c r="D598" s="46" t="s">
        <v>1223</v>
      </c>
      <c r="E598" s="48">
        <v>25429.925519556924</v>
      </c>
      <c r="F598" s="48">
        <v>9992.1273217704984</v>
      </c>
      <c r="G598" s="48">
        <v>24514.29321557748</v>
      </c>
      <c r="H598" s="48">
        <v>44300.650728821769</v>
      </c>
      <c r="I598" s="48">
        <v>28025.743232954876</v>
      </c>
      <c r="J598" s="48">
        <v>44252.080607775126</v>
      </c>
      <c r="K598" s="48">
        <v>26675.572206763471</v>
      </c>
      <c r="L598" s="48">
        <v>20109.596891403264</v>
      </c>
      <c r="M598" s="48">
        <v>16112.407199863004</v>
      </c>
      <c r="N598" s="48">
        <v>15654.72449863168</v>
      </c>
    </row>
    <row r="599" spans="1:14">
      <c r="A599" s="46">
        <v>594</v>
      </c>
      <c r="B599" s="46" t="s">
        <v>2414</v>
      </c>
      <c r="C599" s="47" t="s">
        <v>2415</v>
      </c>
      <c r="D599" s="46" t="s">
        <v>1223</v>
      </c>
      <c r="E599" s="48">
        <v>4231.1763218039923</v>
      </c>
      <c r="F599" s="48">
        <v>3645.3703753277446</v>
      </c>
      <c r="G599" s="48">
        <v>5549.0057647360009</v>
      </c>
      <c r="H599" s="48">
        <v>4582.8259374643203</v>
      </c>
      <c r="I599" s="48">
        <v>6169.1887619711997</v>
      </c>
      <c r="J599" s="48">
        <v>12008.962428779363</v>
      </c>
      <c r="K599" s="48">
        <v>6059.0246769360001</v>
      </c>
      <c r="L599" s="48">
        <v>6626.1657073023998</v>
      </c>
      <c r="M599" s="48">
        <v>8116.1928514421625</v>
      </c>
      <c r="N599" s="48">
        <v>11346.084728366081</v>
      </c>
    </row>
    <row r="600" spans="1:14">
      <c r="A600" s="46">
        <v>595</v>
      </c>
      <c r="B600" s="46" t="s">
        <v>2416</v>
      </c>
      <c r="C600" s="47" t="s">
        <v>2417</v>
      </c>
      <c r="D600" s="46" t="s">
        <v>1223</v>
      </c>
      <c r="E600" s="48">
        <v>4967.4332130368784</v>
      </c>
      <c r="F600" s="48">
        <v>4304.7228250199041</v>
      </c>
      <c r="G600" s="48">
        <v>6161.354871479808</v>
      </c>
      <c r="H600" s="48">
        <v>6365.036024256</v>
      </c>
      <c r="I600" s="48">
        <v>6962.3701742246394</v>
      </c>
      <c r="J600" s="48">
        <v>14378.322607900876</v>
      </c>
      <c r="K600" s="48">
        <v>6786.1076381683206</v>
      </c>
      <c r="L600" s="48">
        <v>7694.1861109621759</v>
      </c>
      <c r="M600" s="48">
        <v>10586.33850188108</v>
      </c>
      <c r="N600" s="48">
        <v>12782.29798512128</v>
      </c>
    </row>
    <row r="601" spans="1:14">
      <c r="A601" s="46">
        <v>596</v>
      </c>
      <c r="B601" s="46" t="s">
        <v>2418</v>
      </c>
      <c r="C601" s="47" t="s">
        <v>2419</v>
      </c>
      <c r="D601" s="46" t="s">
        <v>1223</v>
      </c>
      <c r="E601" s="48">
        <v>6338.7116729581294</v>
      </c>
      <c r="F601" s="48">
        <v>6148.2983873274889</v>
      </c>
      <c r="G601" s="48">
        <v>8917.57867603456</v>
      </c>
      <c r="H601" s="48">
        <v>7128.8403471667207</v>
      </c>
      <c r="I601" s="48">
        <v>7931.8141225343998</v>
      </c>
      <c r="J601" s="48">
        <v>20270.191646476796</v>
      </c>
      <c r="K601" s="48">
        <v>7270.8296123232003</v>
      </c>
      <c r="L601" s="48">
        <v>12197.367495097344</v>
      </c>
      <c r="M601" s="48">
        <v>12191.933174666377</v>
      </c>
      <c r="N601" s="48">
        <v>45815.20289049088</v>
      </c>
    </row>
    <row r="602" spans="1:14" ht="20.399999999999999">
      <c r="A602" s="46">
        <v>597</v>
      </c>
      <c r="B602" s="46" t="s">
        <v>2420</v>
      </c>
      <c r="C602" s="47" t="s">
        <v>2421</v>
      </c>
      <c r="D602" s="46" t="s">
        <v>1223</v>
      </c>
      <c r="E602" s="48">
        <v>7531.6779170339141</v>
      </c>
      <c r="F602" s="48">
        <v>6148.2983873274889</v>
      </c>
      <c r="G602" s="48">
        <v>8917.57867603456</v>
      </c>
      <c r="H602" s="48">
        <v>7128.8403471667207</v>
      </c>
      <c r="I602" s="48">
        <v>7931.8141225343998</v>
      </c>
      <c r="J602" s="48">
        <v>22702.614644054018</v>
      </c>
      <c r="K602" s="48">
        <v>7270.8296123232003</v>
      </c>
      <c r="L602" s="48">
        <v>11370.892048255488</v>
      </c>
      <c r="M602" s="48">
        <v>23642.822654201082</v>
      </c>
      <c r="N602" s="48">
        <v>45815.20289049088</v>
      </c>
    </row>
    <row r="603" spans="1:14">
      <c r="A603" s="46">
        <v>598</v>
      </c>
      <c r="B603" s="46" t="s">
        <v>2422</v>
      </c>
      <c r="C603" s="47" t="s">
        <v>2423</v>
      </c>
      <c r="D603" s="46" t="s">
        <v>1223</v>
      </c>
      <c r="E603" s="48">
        <v>16637.826420358371</v>
      </c>
      <c r="F603" s="48">
        <v>8454.0734886272003</v>
      </c>
      <c r="G603" s="48">
        <v>7115.7838630143997</v>
      </c>
      <c r="H603" s="48">
        <v>6365.036024256</v>
      </c>
      <c r="I603" s="48">
        <v>7270.8296123232003</v>
      </c>
      <c r="J603" s="48">
        <v>19639.563461919741</v>
      </c>
      <c r="K603" s="48">
        <v>7028.4686252457595</v>
      </c>
      <c r="L603" s="48">
        <v>8768.7347566981116</v>
      </c>
      <c r="M603" s="48">
        <v>15879.507752821621</v>
      </c>
      <c r="N603" s="48">
        <v>38634.136606714877</v>
      </c>
    </row>
    <row r="604" spans="1:14" ht="30.6">
      <c r="A604" s="46">
        <v>599</v>
      </c>
      <c r="B604" s="46" t="s">
        <v>2424</v>
      </c>
      <c r="C604" s="47" t="s">
        <v>2425</v>
      </c>
      <c r="D604" s="46" t="s">
        <v>1223</v>
      </c>
      <c r="E604" s="48">
        <v>4579.203016771643</v>
      </c>
      <c r="F604" s="48">
        <v>76834.797939572731</v>
      </c>
      <c r="G604" s="48">
        <v>8995.9175809484786</v>
      </c>
      <c r="H604" s="48">
        <v>144868.21991206656</v>
      </c>
      <c r="I604" s="48">
        <v>9694.4394830975998</v>
      </c>
      <c r="J604" s="48">
        <v>124684.20106099505</v>
      </c>
      <c r="K604" s="48">
        <v>8813.1268028160011</v>
      </c>
      <c r="L604" s="48">
        <v>24926.133895194111</v>
      </c>
      <c r="M604" s="48">
        <v>283325.706105344</v>
      </c>
      <c r="N604" s="48">
        <v>54576.103756697601</v>
      </c>
    </row>
    <row r="605" spans="1:14">
      <c r="A605" s="46">
        <v>600</v>
      </c>
      <c r="B605" s="46" t="s">
        <v>2426</v>
      </c>
      <c r="C605" s="47" t="s">
        <v>2427</v>
      </c>
      <c r="D605" s="46" t="s">
        <v>1223</v>
      </c>
      <c r="E605" s="48">
        <v>61871.412438693413</v>
      </c>
      <c r="F605" s="48">
        <v>58395.125371251197</v>
      </c>
      <c r="G605" s="48">
        <v>76612.261265207984</v>
      </c>
      <c r="H605" s="48">
        <v>137785.07725943296</v>
      </c>
      <c r="I605" s="48">
        <v>87249.955347878393</v>
      </c>
      <c r="J605" s="48">
        <v>158918.30250837808</v>
      </c>
      <c r="K605" s="48">
        <v>83703.024334817062</v>
      </c>
      <c r="L605" s="48">
        <v>105346.24238299392</v>
      </c>
      <c r="M605" s="48">
        <v>158795.07752821621</v>
      </c>
      <c r="N605" s="48">
        <v>94215.589643141124</v>
      </c>
    </row>
    <row r="606" spans="1:14">
      <c r="A606" s="46">
        <v>601</v>
      </c>
      <c r="B606" s="46" t="s">
        <v>2428</v>
      </c>
      <c r="C606" s="47" t="s">
        <v>2429</v>
      </c>
      <c r="D606" s="46" t="s">
        <v>1223</v>
      </c>
      <c r="E606" s="48">
        <v>17522.429631808984</v>
      </c>
      <c r="F606" s="48">
        <v>90665.531602125309</v>
      </c>
      <c r="G606" s="48">
        <v>32916.801425693506</v>
      </c>
      <c r="H606" s="48">
        <v>38297.279315585023</v>
      </c>
      <c r="I606" s="48">
        <v>46357.046982812164</v>
      </c>
      <c r="J606" s="48">
        <v>26270.168373833927</v>
      </c>
      <c r="K606" s="48">
        <v>27093.666942289063</v>
      </c>
      <c r="L606" s="48">
        <v>78519.084395222017</v>
      </c>
      <c r="M606" s="48">
        <v>11997.850302131894</v>
      </c>
      <c r="N606" s="48">
        <v>7181.0662837760001</v>
      </c>
    </row>
    <row r="607" spans="1:14" ht="20.399999999999999">
      <c r="A607" s="46">
        <v>602</v>
      </c>
      <c r="B607" s="46" t="s">
        <v>2430</v>
      </c>
      <c r="C607" s="47" t="s">
        <v>2431</v>
      </c>
      <c r="D607" s="46" t="s">
        <v>1223</v>
      </c>
      <c r="E607" s="48">
        <v>61871.412438693413</v>
      </c>
      <c r="F607" s="48">
        <v>90665.531602125309</v>
      </c>
      <c r="G607" s="48">
        <v>109788.78749625309</v>
      </c>
      <c r="H607" s="48">
        <v>175010.41922611251</v>
      </c>
      <c r="I607" s="48">
        <v>161280.22049153279</v>
      </c>
      <c r="J607" s="48">
        <v>161260.63576530429</v>
      </c>
      <c r="K607" s="48">
        <v>83703.024334817062</v>
      </c>
      <c r="L607" s="48">
        <v>105346.24238299392</v>
      </c>
      <c r="M607" s="48">
        <v>158795.07752821621</v>
      </c>
      <c r="N607" s="48">
        <v>130982.64901607424</v>
      </c>
    </row>
    <row r="608" spans="1:14" ht="20.399999999999999">
      <c r="A608" s="46">
        <v>603</v>
      </c>
      <c r="B608" s="46" t="s">
        <v>2432</v>
      </c>
      <c r="C608" s="47" t="s">
        <v>2433</v>
      </c>
      <c r="D608" s="46" t="s">
        <v>1223</v>
      </c>
      <c r="E608" s="48">
        <v>62848.244498333537</v>
      </c>
      <c r="F608" s="48">
        <v>92203.585435268615</v>
      </c>
      <c r="G608" s="48">
        <v>95451.788660694307</v>
      </c>
      <c r="H608" s="48">
        <v>235131.61180230044</v>
      </c>
      <c r="I608" s="48">
        <v>129288.57019731074</v>
      </c>
      <c r="J608" s="48">
        <v>183729.01708366571</v>
      </c>
      <c r="K608" s="48">
        <v>83703.024334817062</v>
      </c>
      <c r="L608" s="48">
        <v>105346.24238299392</v>
      </c>
      <c r="M608" s="48">
        <v>123154.40457188323</v>
      </c>
      <c r="N608" s="48">
        <v>69512.721626951679</v>
      </c>
    </row>
    <row r="609" spans="1:14" ht="20.399999999999999">
      <c r="A609" s="46">
        <v>604</v>
      </c>
      <c r="B609" s="46" t="s">
        <v>2434</v>
      </c>
      <c r="C609" s="47" t="s">
        <v>2435</v>
      </c>
      <c r="D609" s="46" t="s">
        <v>1223</v>
      </c>
      <c r="E609" s="48">
        <v>38007.511730910403</v>
      </c>
      <c r="F609" s="48">
        <v>57867.643411497469</v>
      </c>
      <c r="G609" s="48">
        <v>62317.523004729213</v>
      </c>
      <c r="H609" s="48">
        <v>63971.549752707069</v>
      </c>
      <c r="I609" s="48">
        <v>77555.515864780798</v>
      </c>
      <c r="J609" s="48">
        <v>68288.023413464063</v>
      </c>
      <c r="K609" s="48">
        <v>61500.113980482725</v>
      </c>
      <c r="L609" s="48">
        <v>61640.967331517946</v>
      </c>
      <c r="M609" s="48">
        <v>119978.50302131892</v>
      </c>
      <c r="N609" s="48">
        <v>42368.291074278401</v>
      </c>
    </row>
    <row r="610" spans="1:14" ht="20.399999999999999">
      <c r="A610" s="46">
        <v>605</v>
      </c>
      <c r="B610" s="46" t="s">
        <v>2436</v>
      </c>
      <c r="C610" s="47" t="s">
        <v>2437</v>
      </c>
      <c r="D610" s="46" t="s">
        <v>1223</v>
      </c>
      <c r="E610" s="48">
        <v>41596.092456989536</v>
      </c>
      <c r="F610" s="48">
        <v>90665.531602125309</v>
      </c>
      <c r="G610" s="48">
        <v>93143.097393659176</v>
      </c>
      <c r="H610" s="48">
        <v>175010.41922611251</v>
      </c>
      <c r="I610" s="48">
        <v>105581.25909773567</v>
      </c>
      <c r="J610" s="48">
        <v>158918.30250837808</v>
      </c>
      <c r="K610" s="48">
        <v>102258.71029307404</v>
      </c>
      <c r="L610" s="48">
        <v>133808.07218663627</v>
      </c>
      <c r="M610" s="48">
        <v>158795.07752821621</v>
      </c>
      <c r="N610" s="48">
        <v>126674.00924580864</v>
      </c>
    </row>
    <row r="611" spans="1:14" ht="20.399999999999999">
      <c r="A611" s="46">
        <v>606</v>
      </c>
      <c r="B611" s="46" t="s">
        <v>2438</v>
      </c>
      <c r="C611" s="47" t="s">
        <v>2439</v>
      </c>
      <c r="D611" s="46" t="s">
        <v>1223</v>
      </c>
      <c r="E611" s="48">
        <v>14349.743686035688</v>
      </c>
      <c r="F611" s="48">
        <v>27661.467325105154</v>
      </c>
      <c r="G611" s="48">
        <v>31792.538910899202</v>
      </c>
      <c r="H611" s="48">
        <v>52630.687618001917</v>
      </c>
      <c r="I611" s="48">
        <v>29083.318449292801</v>
      </c>
      <c r="J611" s="48">
        <v>41801.639662067704</v>
      </c>
      <c r="K611" s="48">
        <v>29680.407790183581</v>
      </c>
      <c r="L611" s="48">
        <v>36807.534473805317</v>
      </c>
      <c r="M611" s="48">
        <v>34582.039106144868</v>
      </c>
      <c r="N611" s="48">
        <v>35761.710093204478</v>
      </c>
    </row>
    <row r="612" spans="1:14" ht="20.399999999999999">
      <c r="A612" s="46">
        <v>607</v>
      </c>
      <c r="B612" s="46" t="s">
        <v>2440</v>
      </c>
      <c r="C612" s="47" t="s">
        <v>2441</v>
      </c>
      <c r="D612" s="46" t="s">
        <v>1223</v>
      </c>
      <c r="E612" s="48">
        <v>56127.478468164925</v>
      </c>
      <c r="F612" s="48">
        <v>38418.704618201598</v>
      </c>
      <c r="G612" s="48">
        <v>37810.272456703489</v>
      </c>
      <c r="H612" s="48">
        <v>39972.426232327685</v>
      </c>
      <c r="I612" s="48">
        <v>33489.881850700796</v>
      </c>
      <c r="J612" s="48">
        <v>33662.932491655643</v>
      </c>
      <c r="K612" s="48">
        <v>30128.202763034664</v>
      </c>
      <c r="L612" s="48">
        <v>26730.540005044735</v>
      </c>
      <c r="M612" s="48">
        <v>45874.133508151346</v>
      </c>
      <c r="N612" s="48">
        <v>31453.070322938882</v>
      </c>
    </row>
    <row r="613" spans="1:14" ht="20.399999999999999">
      <c r="A613" s="46">
        <v>608</v>
      </c>
      <c r="B613" s="46" t="s">
        <v>2442</v>
      </c>
      <c r="C613" s="47" t="s">
        <v>2443</v>
      </c>
      <c r="D613" s="46" t="s">
        <v>1223</v>
      </c>
      <c r="E613" s="48">
        <v>38007.511730910403</v>
      </c>
      <c r="F613" s="48">
        <v>76834.797939572731</v>
      </c>
      <c r="G613" s="48">
        <v>62562.713331922459</v>
      </c>
      <c r="H613" s="48">
        <v>91401.917308316159</v>
      </c>
      <c r="I613" s="48">
        <v>75792.890504217605</v>
      </c>
      <c r="J613" s="48">
        <v>76974.476207034255</v>
      </c>
      <c r="K613" s="48">
        <v>63809.858252964746</v>
      </c>
      <c r="L613" s="48">
        <v>62836.941279870458</v>
      </c>
      <c r="M613" s="48">
        <v>119978.50302131892</v>
      </c>
      <c r="N613" s="48">
        <v>75975.68128235008</v>
      </c>
    </row>
    <row r="614" spans="1:14" ht="20.399999999999999">
      <c r="A614" s="46">
        <v>609</v>
      </c>
      <c r="B614" s="46" t="s">
        <v>2444</v>
      </c>
      <c r="C614" s="47" t="s">
        <v>2445</v>
      </c>
      <c r="D614" s="46" t="s">
        <v>1336</v>
      </c>
      <c r="E614" s="48">
        <v>31901.88735646697</v>
      </c>
      <c r="F614" s="48">
        <v>23053.834067751428</v>
      </c>
      <c r="G614" s="48">
        <v>31792.538910899202</v>
      </c>
      <c r="H614" s="48">
        <v>48140.562718019079</v>
      </c>
      <c r="I614" s="48">
        <v>36838.87003577088</v>
      </c>
      <c r="J614" s="48">
        <v>44252.080607775126</v>
      </c>
      <c r="K614" s="48">
        <v>27093.666942289063</v>
      </c>
      <c r="L614" s="48">
        <v>41693.270843603452</v>
      </c>
      <c r="M614" s="48">
        <v>42345.354007524322</v>
      </c>
      <c r="N614" s="48">
        <v>28580.643809428482</v>
      </c>
    </row>
    <row r="615" spans="1:14" ht="20.399999999999999">
      <c r="A615" s="46">
        <v>610</v>
      </c>
      <c r="B615" s="46" t="s">
        <v>2446</v>
      </c>
      <c r="C615" s="47" t="s">
        <v>2447</v>
      </c>
      <c r="D615" s="46" t="s">
        <v>1223</v>
      </c>
      <c r="E615" s="48">
        <v>31901.88735646697</v>
      </c>
      <c r="F615" s="48">
        <v>27661.467325105154</v>
      </c>
      <c r="G615" s="48">
        <v>31792.538910899202</v>
      </c>
      <c r="H615" s="48">
        <v>39580.731707758081</v>
      </c>
      <c r="I615" s="48">
        <v>36838.87003577088</v>
      </c>
      <c r="J615" s="48">
        <v>44143.972918993924</v>
      </c>
      <c r="K615" s="48">
        <v>30867.624101790927</v>
      </c>
      <c r="L615" s="48">
        <v>41693.270843603452</v>
      </c>
      <c r="M615" s="48">
        <v>77633.149013794595</v>
      </c>
      <c r="N615" s="48">
        <v>28580.643809428482</v>
      </c>
    </row>
    <row r="616" spans="1:14" ht="20.399999999999999">
      <c r="A616" s="46">
        <v>611</v>
      </c>
      <c r="B616" s="46" t="s">
        <v>2448</v>
      </c>
      <c r="C616" s="47" t="s">
        <v>2449</v>
      </c>
      <c r="D616" s="46" t="s">
        <v>1223</v>
      </c>
      <c r="E616" s="48">
        <v>106695.7859433991</v>
      </c>
      <c r="F616" s="48">
        <v>90665.531602125309</v>
      </c>
      <c r="G616" s="48">
        <v>100635.46290083688</v>
      </c>
      <c r="H616" s="48">
        <v>235131.61180230044</v>
      </c>
      <c r="I616" s="48">
        <v>109106.50981886209</v>
      </c>
      <c r="J616" s="48">
        <v>125945.45743010915</v>
      </c>
      <c r="K616" s="48">
        <v>115451.96111688961</v>
      </c>
      <c r="L616" s="48">
        <v>126685.76008154574</v>
      </c>
      <c r="M616" s="48">
        <v>229370.66754075672</v>
      </c>
      <c r="N616" s="48">
        <v>126674.00924580864</v>
      </c>
    </row>
    <row r="617" spans="1:14">
      <c r="A617" s="46">
        <v>612</v>
      </c>
      <c r="B617" s="46" t="s">
        <v>2450</v>
      </c>
      <c r="C617" s="47" t="s">
        <v>2451</v>
      </c>
      <c r="D617" s="46" t="s">
        <v>1223</v>
      </c>
      <c r="E617" s="48">
        <v>12058.608139525793</v>
      </c>
      <c r="F617" s="48">
        <v>5841.4710097479683</v>
      </c>
      <c r="G617" s="48">
        <v>11528.875506498558</v>
      </c>
      <c r="H617" s="48">
        <v>8343.09337333248</v>
      </c>
      <c r="I617" s="48">
        <v>13924.740348449279</v>
      </c>
      <c r="J617" s="48">
        <v>14234.179022859264</v>
      </c>
      <c r="K617" s="48">
        <v>11457.064843660801</v>
      </c>
      <c r="L617" s="48">
        <v>4747.3376377835521</v>
      </c>
      <c r="M617" s="48">
        <v>8116.1928514421625</v>
      </c>
      <c r="N617" s="48">
        <v>11346.084728366081</v>
      </c>
    </row>
    <row r="618" spans="1:14">
      <c r="A618" s="46">
        <v>613</v>
      </c>
      <c r="B618" s="46" t="s">
        <v>2452</v>
      </c>
      <c r="C618" s="47" t="s">
        <v>2453</v>
      </c>
      <c r="D618" s="46" t="s">
        <v>1223</v>
      </c>
      <c r="E618" s="48">
        <v>16637.826420358371</v>
      </c>
      <c r="F618" s="48">
        <v>7686.3522204707842</v>
      </c>
      <c r="G618" s="48">
        <v>11374.808993501185</v>
      </c>
      <c r="H618" s="48">
        <v>16261.85101171456</v>
      </c>
      <c r="I618" s="48">
        <v>13924.740348449279</v>
      </c>
      <c r="J618" s="48">
        <v>17837.768648899582</v>
      </c>
      <c r="K618" s="48">
        <v>11457.064843660801</v>
      </c>
      <c r="L618" s="48">
        <v>12432.384209839103</v>
      </c>
      <c r="M618" s="48">
        <v>27524.480104890808</v>
      </c>
      <c r="N618" s="48">
        <v>14218.51124187648</v>
      </c>
    </row>
    <row r="619" spans="1:14">
      <c r="A619" s="46">
        <v>614</v>
      </c>
      <c r="B619" s="46" t="s">
        <v>2454</v>
      </c>
      <c r="C619" s="47" t="s">
        <v>2455</v>
      </c>
      <c r="D619" s="46" t="s">
        <v>1223</v>
      </c>
      <c r="E619" s="48">
        <v>3236.8662339893167</v>
      </c>
      <c r="F619" s="48">
        <v>10759.848589926913</v>
      </c>
      <c r="G619" s="48">
        <v>2794.0876085964801</v>
      </c>
      <c r="H619" s="48">
        <v>5397.5505485690883</v>
      </c>
      <c r="I619" s="48">
        <v>793.18141225344004</v>
      </c>
      <c r="J619" s="48">
        <v>3437.8245032424652</v>
      </c>
      <c r="K619" s="48">
        <v>665.39107361260801</v>
      </c>
      <c r="L619" s="48">
        <v>4700.3342948352001</v>
      </c>
      <c r="M619" s="48">
        <v>1587.9507752821621</v>
      </c>
      <c r="N619" s="48">
        <v>3159.6691648614396</v>
      </c>
    </row>
    <row r="620" spans="1:14" ht="20.399999999999999">
      <c r="A620" s="46">
        <v>615</v>
      </c>
      <c r="B620" s="46" t="s">
        <v>2456</v>
      </c>
      <c r="C620" s="47" t="s">
        <v>2457</v>
      </c>
      <c r="D620" s="46" t="s">
        <v>1223</v>
      </c>
      <c r="E620" s="48">
        <v>727477.51218446775</v>
      </c>
      <c r="F620" s="48">
        <v>691504.04191724805</v>
      </c>
      <c r="G620" s="48">
        <v>1683542.2360525979</v>
      </c>
      <c r="H620" s="48">
        <v>953227.79499257868</v>
      </c>
      <c r="I620" s="48">
        <v>872499.55347878404</v>
      </c>
      <c r="J620" s="48">
        <v>771373.58458131272</v>
      </c>
      <c r="K620" s="48">
        <v>867476.07120117894</v>
      </c>
      <c r="L620" s="48">
        <v>738285.42463501054</v>
      </c>
      <c r="M620" s="48">
        <v>1794333.9649331197</v>
      </c>
      <c r="N620" s="48">
        <v>864744.00189230591</v>
      </c>
    </row>
    <row r="621" spans="1:14">
      <c r="A621" s="46">
        <v>616</v>
      </c>
      <c r="B621" s="46" t="s">
        <v>2458</v>
      </c>
      <c r="C621" s="47" t="s">
        <v>2459</v>
      </c>
      <c r="D621" s="46" t="s">
        <v>1223</v>
      </c>
      <c r="E621" s="48">
        <v>1943572.8789947077</v>
      </c>
      <c r="F621" s="48">
        <v>1844009.037581441</v>
      </c>
      <c r="G621" s="48">
        <v>1775237.9242543411</v>
      </c>
      <c r="H621" s="48">
        <v>2641083.8934091032</v>
      </c>
      <c r="I621" s="48">
        <v>1894822.2626054399</v>
      </c>
      <c r="J621" s="48">
        <v>2224198.5800105408</v>
      </c>
      <c r="K621" s="48">
        <v>1886009.1358026238</v>
      </c>
      <c r="L621" s="48">
        <v>1744821.5387730964</v>
      </c>
      <c r="M621" s="48">
        <v>3180708.756466893</v>
      </c>
      <c r="N621" s="48">
        <v>1772911.9116026054</v>
      </c>
    </row>
    <row r="622" spans="1:14" ht="30.6">
      <c r="A622" s="46">
        <v>617</v>
      </c>
      <c r="B622" s="46" t="s">
        <v>2460</v>
      </c>
      <c r="C622" s="47" t="s">
        <v>2461</v>
      </c>
      <c r="D622" s="46" t="s">
        <v>1223</v>
      </c>
      <c r="E622" s="48">
        <v>691330.68948166899</v>
      </c>
      <c r="F622" s="48">
        <v>522469.57548765239</v>
      </c>
      <c r="G622" s="48">
        <v>660916.61649360787</v>
      </c>
      <c r="H622" s="48">
        <v>581407.85059963993</v>
      </c>
      <c r="I622" s="48">
        <v>685661.26525908476</v>
      </c>
      <c r="J622" s="48">
        <v>718130.54785656708</v>
      </c>
      <c r="K622" s="48">
        <v>670855.21223035408</v>
      </c>
      <c r="L622" s="48">
        <v>629084.9081302518</v>
      </c>
      <c r="M622" s="48">
        <v>1419799.3909637122</v>
      </c>
      <c r="N622" s="48">
        <v>546622.76552102913</v>
      </c>
    </row>
    <row r="623" spans="1:14" ht="30.6">
      <c r="A623" s="46">
        <v>618</v>
      </c>
      <c r="B623" s="46" t="s">
        <v>2462</v>
      </c>
      <c r="C623" s="47" t="s">
        <v>2463</v>
      </c>
      <c r="D623" s="46" t="s">
        <v>1223</v>
      </c>
      <c r="E623" s="48">
        <v>1093668.4396660873</v>
      </c>
      <c r="F623" s="48">
        <v>691504.04191724805</v>
      </c>
      <c r="G623" s="48">
        <v>1071663.1627382734</v>
      </c>
      <c r="H623" s="48">
        <v>919773.16564908915</v>
      </c>
      <c r="I623" s="48">
        <v>1002933.8301604609</v>
      </c>
      <c r="J623" s="48">
        <v>1136065.8637106582</v>
      </c>
      <c r="K623" s="48">
        <v>994946.9339954087</v>
      </c>
      <c r="L623" s="48">
        <v>738285.42463501054</v>
      </c>
      <c r="M623" s="48">
        <v>1794333.9649331197</v>
      </c>
      <c r="N623" s="48">
        <v>864744.00189230591</v>
      </c>
    </row>
    <row r="624" spans="1:14">
      <c r="A624" s="46">
        <v>619</v>
      </c>
      <c r="B624" s="46" t="s">
        <v>2464</v>
      </c>
      <c r="C624" s="47" t="s">
        <v>2465</v>
      </c>
      <c r="D624" s="46" t="s">
        <v>1223</v>
      </c>
      <c r="E624" s="48">
        <v>1538.5104939331941</v>
      </c>
      <c r="F624" s="48">
        <v>4611.5502025994238</v>
      </c>
      <c r="G624" s="48">
        <v>2807.1440927488002</v>
      </c>
      <c r="H624" s="48">
        <v>2546.0144097024004</v>
      </c>
      <c r="I624" s="48">
        <v>1586.3628245068801</v>
      </c>
      <c r="J624" s="48">
        <v>2612.6024788792315</v>
      </c>
      <c r="K624" s="48">
        <v>1586.3628245068801</v>
      </c>
      <c r="L624" s="48">
        <v>2254.8548131056641</v>
      </c>
      <c r="M624" s="48">
        <v>8193.8260004559561</v>
      </c>
      <c r="N624" s="48">
        <v>108003.23690799104</v>
      </c>
    </row>
    <row r="625" spans="1:14">
      <c r="A625" s="46">
        <v>620</v>
      </c>
      <c r="B625" s="46" t="s">
        <v>2466</v>
      </c>
      <c r="C625" s="47" t="s">
        <v>2467</v>
      </c>
      <c r="D625" s="46" t="s">
        <v>1223</v>
      </c>
      <c r="E625" s="48">
        <v>138155.33607799857</v>
      </c>
      <c r="F625" s="48">
        <v>4611.5502025994238</v>
      </c>
      <c r="G625" s="48">
        <v>3721.0979834111999</v>
      </c>
      <c r="H625" s="48">
        <v>4073.6230555238399</v>
      </c>
      <c r="I625" s="48">
        <v>2643.9380408447996</v>
      </c>
      <c r="J625" s="48">
        <v>2819.8088823765502</v>
      </c>
      <c r="K625" s="48">
        <v>2538.1805192110078</v>
      </c>
      <c r="L625" s="48">
        <v>4035.7592514821122</v>
      </c>
      <c r="M625" s="48">
        <v>8193.8260004559561</v>
      </c>
      <c r="N625" s="48">
        <v>2297.9412108083202</v>
      </c>
    </row>
    <row r="626" spans="1:14" ht="20.399999999999999">
      <c r="A626" s="46">
        <v>621</v>
      </c>
      <c r="B626" s="46" t="s">
        <v>2468</v>
      </c>
      <c r="C626" s="47" t="s">
        <v>2469</v>
      </c>
      <c r="D626" s="46" t="s">
        <v>1223</v>
      </c>
      <c r="E626" s="48">
        <v>2050.7418508271262</v>
      </c>
      <c r="F626" s="48">
        <v>4611.5502025994238</v>
      </c>
      <c r="G626" s="48">
        <v>2514.6788477368318</v>
      </c>
      <c r="H626" s="48">
        <v>2673.9679543951361</v>
      </c>
      <c r="I626" s="48">
        <v>1586.3628245068801</v>
      </c>
      <c r="J626" s="48">
        <v>1976.5689098831151</v>
      </c>
      <c r="K626" s="48">
        <v>1586.3628245068801</v>
      </c>
      <c r="L626" s="48">
        <v>2611.2968304639999</v>
      </c>
      <c r="M626" s="48">
        <v>11292.094402006485</v>
      </c>
      <c r="N626" s="48">
        <v>94502.832294492153</v>
      </c>
    </row>
    <row r="627" spans="1:14">
      <c r="A627" s="46">
        <v>622</v>
      </c>
      <c r="B627" s="46" t="s">
        <v>2470</v>
      </c>
      <c r="C627" s="47" t="s">
        <v>2471</v>
      </c>
      <c r="D627" s="46" t="s">
        <v>1223</v>
      </c>
      <c r="E627" s="48">
        <v>4275.8603337883569</v>
      </c>
      <c r="F627" s="48">
        <v>6148.2983873274889</v>
      </c>
      <c r="G627" s="48">
        <v>3858.1910670105599</v>
      </c>
      <c r="H627" s="48">
        <v>5601.2317013452794</v>
      </c>
      <c r="I627" s="48">
        <v>3613.38198915456</v>
      </c>
      <c r="J627" s="48">
        <v>2976.5650311093041</v>
      </c>
      <c r="K627" s="48">
        <v>3638.0587442024448</v>
      </c>
      <c r="L627" s="48">
        <v>4984.9656493557759</v>
      </c>
      <c r="M627" s="48">
        <v>6312.9865266217512</v>
      </c>
      <c r="N627" s="48">
        <v>5170.3677243187203</v>
      </c>
    </row>
    <row r="628" spans="1:14">
      <c r="A628" s="46">
        <v>623</v>
      </c>
      <c r="B628" s="46" t="s">
        <v>2472</v>
      </c>
      <c r="C628" s="47" t="s">
        <v>2473</v>
      </c>
      <c r="D628" s="46" t="s">
        <v>1223</v>
      </c>
      <c r="E628" s="48">
        <v>13890.188603432271</v>
      </c>
      <c r="F628" s="48">
        <v>4611.5502025994238</v>
      </c>
      <c r="G628" s="48">
        <v>9091.9480218887948</v>
      </c>
      <c r="H628" s="48">
        <v>15276.0864582144</v>
      </c>
      <c r="I628" s="48">
        <v>10135.0958232384</v>
      </c>
      <c r="J628" s="48">
        <v>16126.063576530431</v>
      </c>
      <c r="K628" s="48">
        <v>10152.722076844031</v>
      </c>
      <c r="L628" s="48">
        <v>16143.037005928449</v>
      </c>
      <c r="M628" s="48">
        <v>11292.094402006485</v>
      </c>
      <c r="N628" s="48">
        <v>7181.0662837760001</v>
      </c>
    </row>
    <row r="629" spans="1:14">
      <c r="A629" s="46">
        <v>624</v>
      </c>
      <c r="B629" s="46" t="s">
        <v>2474</v>
      </c>
      <c r="C629" s="47" t="s">
        <v>2475</v>
      </c>
      <c r="D629" s="46" t="s">
        <v>1223</v>
      </c>
      <c r="E629" s="48">
        <v>1516.7134149164306</v>
      </c>
      <c r="F629" s="48">
        <v>4611.5502025994238</v>
      </c>
      <c r="G629" s="48">
        <v>2807.1440927488002</v>
      </c>
      <c r="H629" s="48">
        <v>2546.0144097024004</v>
      </c>
      <c r="I629" s="48">
        <v>1674.49409253504</v>
      </c>
      <c r="J629" s="48">
        <v>2486.4768419678207</v>
      </c>
      <c r="K629" s="48">
        <v>1586.3628245068801</v>
      </c>
      <c r="L629" s="48">
        <v>2373.668818891776</v>
      </c>
      <c r="M629" s="48">
        <v>8116.1928514421625</v>
      </c>
      <c r="N629" s="48">
        <v>2872.4265135103997</v>
      </c>
    </row>
    <row r="630" spans="1:14" ht="20.399999999999999">
      <c r="A630" s="46">
        <v>625</v>
      </c>
      <c r="B630" s="46" t="s">
        <v>2476</v>
      </c>
      <c r="C630" s="47" t="s">
        <v>2477</v>
      </c>
      <c r="D630" s="46" t="s">
        <v>1223</v>
      </c>
      <c r="E630" s="48">
        <v>1912.5868352944074</v>
      </c>
      <c r="F630" s="48">
        <v>6148.2983873274889</v>
      </c>
      <c r="G630" s="48">
        <v>3721.0979834111999</v>
      </c>
      <c r="H630" s="48">
        <v>5601.2317013452794</v>
      </c>
      <c r="I630" s="48">
        <v>3172.7256490137602</v>
      </c>
      <c r="J630" s="48">
        <v>16126.063576530431</v>
      </c>
      <c r="K630" s="48">
        <v>3172.7256490137602</v>
      </c>
      <c r="L630" s="48">
        <v>16143.037005928449</v>
      </c>
      <c r="M630" s="48">
        <v>9326.246630002177</v>
      </c>
      <c r="N630" s="48">
        <v>94502.832294492153</v>
      </c>
    </row>
    <row r="631" spans="1:14">
      <c r="A631" s="46">
        <v>626</v>
      </c>
      <c r="B631" s="46" t="s">
        <v>2478</v>
      </c>
      <c r="C631" s="47" t="s">
        <v>2479</v>
      </c>
      <c r="D631" s="46" t="s">
        <v>1223</v>
      </c>
      <c r="E631" s="48">
        <v>13585.014233136655</v>
      </c>
      <c r="F631" s="48">
        <v>12295.291126239743</v>
      </c>
      <c r="G631" s="48">
        <v>7036.1393096852471</v>
      </c>
      <c r="H631" s="48">
        <v>73681.65701678746</v>
      </c>
      <c r="I631" s="48">
        <v>1374.8477812392962</v>
      </c>
      <c r="J631" s="48">
        <v>4814.3957403898667</v>
      </c>
      <c r="K631" s="48">
        <v>1350.6116825315519</v>
      </c>
      <c r="L631" s="48">
        <v>1773.0705478850562</v>
      </c>
      <c r="M631" s="48">
        <v>2470.1456504389193</v>
      </c>
      <c r="N631" s="48">
        <v>12925.919310796799</v>
      </c>
    </row>
    <row r="632" spans="1:14" ht="20.399999999999999">
      <c r="A632" s="46">
        <v>627</v>
      </c>
      <c r="B632" s="46" t="s">
        <v>2480</v>
      </c>
      <c r="C632" s="47" t="s">
        <v>2481</v>
      </c>
      <c r="D632" s="46" t="s">
        <v>1223</v>
      </c>
      <c r="E632" s="48">
        <v>11623.29238568891</v>
      </c>
      <c r="F632" s="48">
        <v>15368.787495695871</v>
      </c>
      <c r="G632" s="48">
        <v>15041.069743472639</v>
      </c>
      <c r="H632" s="48">
        <v>19349.709513738242</v>
      </c>
      <c r="I632" s="48">
        <v>16039.890781125119</v>
      </c>
      <c r="J632" s="48">
        <v>14234.179022859264</v>
      </c>
      <c r="K632" s="48">
        <v>10707.949065421442</v>
      </c>
      <c r="L632" s="48">
        <v>35466.633551362051</v>
      </c>
      <c r="M632" s="48">
        <v>43873.315531295826</v>
      </c>
      <c r="N632" s="48">
        <v>22835.790782407676</v>
      </c>
    </row>
    <row r="633" spans="1:14" ht="20.399999999999999">
      <c r="A633" s="46">
        <v>628</v>
      </c>
      <c r="B633" s="46" t="s">
        <v>2482</v>
      </c>
      <c r="C633" s="47" t="s">
        <v>2483</v>
      </c>
      <c r="D633" s="46" t="s">
        <v>1223</v>
      </c>
      <c r="E633" s="48">
        <v>21922.412221109465</v>
      </c>
      <c r="F633" s="48">
        <v>770.33256498688002</v>
      </c>
      <c r="G633" s="48">
        <v>1221.4096115417503</v>
      </c>
      <c r="H633" s="48">
        <v>3188.3934299965445</v>
      </c>
      <c r="I633" s="48">
        <v>1374.8477812392962</v>
      </c>
      <c r="J633" s="48">
        <v>2684.6742714000379</v>
      </c>
      <c r="K633" s="48">
        <v>1350.6116825315519</v>
      </c>
      <c r="L633" s="48">
        <v>2982.1009803898878</v>
      </c>
      <c r="M633" s="48">
        <v>3091.2108425492752</v>
      </c>
      <c r="N633" s="48">
        <v>2154.3198851327998</v>
      </c>
    </row>
    <row r="634" spans="1:14" ht="20.399999999999999">
      <c r="A634" s="46">
        <v>629</v>
      </c>
      <c r="B634" s="46" t="s">
        <v>2484</v>
      </c>
      <c r="C634" s="47" t="s">
        <v>2485</v>
      </c>
      <c r="D634" s="46" t="s">
        <v>1223</v>
      </c>
      <c r="E634" s="48">
        <v>13583.213073946192</v>
      </c>
      <c r="F634" s="48">
        <v>10759.848589926913</v>
      </c>
      <c r="G634" s="48">
        <v>14045.716834423121</v>
      </c>
      <c r="H634" s="48">
        <v>15276.0864582144</v>
      </c>
      <c r="I634" s="48">
        <v>15687.36570901248</v>
      </c>
      <c r="J634" s="48">
        <v>1234.2294469188096</v>
      </c>
      <c r="K634" s="48">
        <v>15654.31648350192</v>
      </c>
      <c r="L634" s="48">
        <v>17751.595853494269</v>
      </c>
      <c r="M634" s="48">
        <v>8193.8260004559561</v>
      </c>
      <c r="N634" s="48">
        <v>12782.29798512128</v>
      </c>
    </row>
    <row r="635" spans="1:14">
      <c r="A635" s="46">
        <v>630</v>
      </c>
      <c r="B635" s="46" t="s">
        <v>2486</v>
      </c>
      <c r="C635" s="47" t="s">
        <v>2487</v>
      </c>
      <c r="D635" s="46" t="s">
        <v>1223</v>
      </c>
      <c r="E635" s="48">
        <v>28085.872122439821</v>
      </c>
      <c r="F635" s="48">
        <v>7686.3522204707842</v>
      </c>
      <c r="G635" s="48">
        <v>35051.552905203018</v>
      </c>
      <c r="H635" s="48">
        <v>16549.0936630656</v>
      </c>
      <c r="I635" s="48">
        <v>41421.695973235197</v>
      </c>
      <c r="J635" s="48">
        <v>37116.973148215293</v>
      </c>
      <c r="K635" s="48">
        <v>36792.512988788076</v>
      </c>
      <c r="L635" s="48">
        <v>37982.618047514108</v>
      </c>
      <c r="M635" s="48">
        <v>190554.09303385948</v>
      </c>
      <c r="N635" s="48">
        <v>29585.993089157117</v>
      </c>
    </row>
    <row r="636" spans="1:14">
      <c r="A636" s="46">
        <v>631</v>
      </c>
      <c r="B636" s="46" t="s">
        <v>2488</v>
      </c>
      <c r="C636" s="47" t="s">
        <v>2489</v>
      </c>
      <c r="D636" s="46" t="s">
        <v>1357</v>
      </c>
      <c r="E636" s="48">
        <v>31443.965528383709</v>
      </c>
      <c r="F636" s="48">
        <v>169035.77207801086</v>
      </c>
      <c r="G636" s="48">
        <v>207871.47468706928</v>
      </c>
      <c r="H636" s="48">
        <v>356442.01735833596</v>
      </c>
      <c r="I636" s="48">
        <v>246767.55047884799</v>
      </c>
      <c r="J636" s="48">
        <v>171891.22516212327</v>
      </c>
      <c r="K636" s="48">
        <v>217077.88890552148</v>
      </c>
      <c r="L636" s="48">
        <v>344215.92559810355</v>
      </c>
      <c r="M636" s="48">
        <v>423453.54007524322</v>
      </c>
      <c r="N636" s="48">
        <v>208250.92222950401</v>
      </c>
    </row>
    <row r="637" spans="1:14">
      <c r="A637" s="46">
        <v>632</v>
      </c>
      <c r="B637" s="46" t="s">
        <v>2490</v>
      </c>
      <c r="C637" s="47" t="s">
        <v>2491</v>
      </c>
      <c r="D637" s="46" t="s">
        <v>1357</v>
      </c>
      <c r="E637" s="48">
        <v>25643.622372662441</v>
      </c>
      <c r="F637" s="48">
        <v>169035.77207801086</v>
      </c>
      <c r="G637" s="48">
        <v>241868.72498368716</v>
      </c>
      <c r="H637" s="48">
        <v>356442.01735833596</v>
      </c>
      <c r="I637" s="48">
        <v>264393.80408448004</v>
      </c>
      <c r="J637" s="48">
        <v>171170.5072369152</v>
      </c>
      <c r="K637" s="48">
        <v>275313.26819316903</v>
      </c>
      <c r="L637" s="48">
        <v>379824.87482672592</v>
      </c>
      <c r="M637" s="48">
        <v>423453.54007524322</v>
      </c>
      <c r="N637" s="48">
        <v>1235143.400809472</v>
      </c>
    </row>
    <row r="638" spans="1:14" ht="20.399999999999999">
      <c r="A638" s="46">
        <v>633</v>
      </c>
      <c r="B638" s="46" t="s">
        <v>2492</v>
      </c>
      <c r="C638" s="47" t="s">
        <v>2493</v>
      </c>
      <c r="D638" s="46" t="s">
        <v>1357</v>
      </c>
      <c r="E638" s="48">
        <v>81739.046312861537</v>
      </c>
      <c r="F638" s="48">
        <v>169035.77207801086</v>
      </c>
      <c r="G638" s="48">
        <v>241868.72498368716</v>
      </c>
      <c r="H638" s="48">
        <v>356442.01735833596</v>
      </c>
      <c r="I638" s="48">
        <v>264393.80408448004</v>
      </c>
      <c r="J638" s="48">
        <v>165765.12279785468</v>
      </c>
      <c r="K638" s="48">
        <v>275313.26819316903</v>
      </c>
      <c r="L638" s="48">
        <v>379824.87482672592</v>
      </c>
      <c r="M638" s="48">
        <v>423453.54007524322</v>
      </c>
      <c r="N638" s="48">
        <v>1235143.400809472</v>
      </c>
    </row>
    <row r="639" spans="1:14">
      <c r="A639" s="46">
        <v>634</v>
      </c>
      <c r="B639" s="46" t="s">
        <v>2494</v>
      </c>
      <c r="C639" s="47" t="s">
        <v>2495</v>
      </c>
      <c r="D639" s="46" t="s">
        <v>1357</v>
      </c>
      <c r="E639" s="48">
        <v>31443.965528383709</v>
      </c>
      <c r="F639" s="48">
        <v>169035.77207801086</v>
      </c>
      <c r="G639" s="48">
        <v>241868.72498368716</v>
      </c>
      <c r="H639" s="48">
        <v>356442.01735833596</v>
      </c>
      <c r="I639" s="48">
        <v>264393.80408448004</v>
      </c>
      <c r="J639" s="48">
        <v>170269.6098304051</v>
      </c>
      <c r="K639" s="48">
        <v>275313.26819316903</v>
      </c>
      <c r="L639" s="48">
        <v>356085.5753409777</v>
      </c>
      <c r="M639" s="48">
        <v>494029.13008778379</v>
      </c>
      <c r="N639" s="48">
        <v>14362.132567552</v>
      </c>
    </row>
    <row r="640" spans="1:14">
      <c r="A640" s="46">
        <v>635</v>
      </c>
      <c r="B640" s="46" t="s">
        <v>2496</v>
      </c>
      <c r="C640" s="47" t="s">
        <v>2497</v>
      </c>
      <c r="D640" s="46" t="s">
        <v>1223</v>
      </c>
      <c r="E640" s="48">
        <v>17256.02088827077</v>
      </c>
      <c r="F640" s="48">
        <v>38418.704618201598</v>
      </c>
      <c r="G640" s="48">
        <v>29133.137096636496</v>
      </c>
      <c r="H640" s="48">
        <v>19095.108072767998</v>
      </c>
      <c r="I640" s="48">
        <v>34371.1945309824</v>
      </c>
      <c r="J640" s="48">
        <v>26126.024788792318</v>
      </c>
      <c r="K640" s="48">
        <v>30636.632048289117</v>
      </c>
      <c r="L640" s="48">
        <v>20545.683462090754</v>
      </c>
      <c r="M640" s="48">
        <v>211726.77003762161</v>
      </c>
      <c r="N640" s="48">
        <v>18670.772337817602</v>
      </c>
    </row>
    <row r="641" spans="1:14" ht="20.399999999999999">
      <c r="A641" s="46">
        <v>636</v>
      </c>
      <c r="B641" s="46" t="s">
        <v>2498</v>
      </c>
      <c r="C641" s="47" t="s">
        <v>2499</v>
      </c>
      <c r="D641" s="46" t="s">
        <v>1223</v>
      </c>
      <c r="E641" s="48">
        <v>99903.278826830778</v>
      </c>
      <c r="F641" s="48">
        <v>169035.77207801086</v>
      </c>
      <c r="G641" s="48">
        <v>248977.98060462542</v>
      </c>
      <c r="H641" s="48">
        <v>356442.01735833596</v>
      </c>
      <c r="I641" s="48">
        <v>280257.43232954881</v>
      </c>
      <c r="J641" s="48">
        <v>63423.17741830962</v>
      </c>
      <c r="K641" s="48">
        <v>275313.26819316903</v>
      </c>
      <c r="L641" s="48">
        <v>379824.87482672592</v>
      </c>
      <c r="M641" s="48">
        <v>176438.97503135135</v>
      </c>
      <c r="N641" s="48">
        <v>186707.72337817602</v>
      </c>
    </row>
    <row r="642" spans="1:14">
      <c r="A642" s="46">
        <v>637</v>
      </c>
      <c r="B642" s="46" t="s">
        <v>2500</v>
      </c>
      <c r="C642" s="47" t="s">
        <v>2501</v>
      </c>
      <c r="D642" s="46" t="s">
        <v>1223</v>
      </c>
      <c r="E642" s="48">
        <v>154395.97636873845</v>
      </c>
      <c r="F642" s="48">
        <v>169035.77207801086</v>
      </c>
      <c r="G642" s="48">
        <v>248977.98060462542</v>
      </c>
      <c r="H642" s="48">
        <v>356442.01735833596</v>
      </c>
      <c r="I642" s="48">
        <v>280257.43232954881</v>
      </c>
      <c r="J642" s="48">
        <v>69549.279782578174</v>
      </c>
      <c r="K642" s="48">
        <v>275313.26819316903</v>
      </c>
      <c r="L642" s="48">
        <v>379824.87482672592</v>
      </c>
      <c r="M642" s="48">
        <v>176438.97503135135</v>
      </c>
      <c r="N642" s="48">
        <v>186707.72337817602</v>
      </c>
    </row>
    <row r="643" spans="1:14">
      <c r="A643" s="46">
        <v>638</v>
      </c>
      <c r="B643" s="46" t="s">
        <v>2502</v>
      </c>
      <c r="C643" s="47" t="s">
        <v>2503</v>
      </c>
      <c r="D643" s="46" t="s">
        <v>1357</v>
      </c>
      <c r="E643" s="48">
        <v>172560.2088827077</v>
      </c>
      <c r="F643" s="48">
        <v>169035.77207801086</v>
      </c>
      <c r="G643" s="48">
        <v>217227.25508422402</v>
      </c>
      <c r="H643" s="48">
        <v>356442.01735833596</v>
      </c>
      <c r="I643" s="48">
        <v>262631.17872391682</v>
      </c>
      <c r="J643" s="48">
        <v>167206.55864827082</v>
      </c>
      <c r="K643" s="48">
        <v>222090.79543096319</v>
      </c>
      <c r="L643" s="48">
        <v>344215.92559810355</v>
      </c>
      <c r="M643" s="48">
        <v>176438.97503135135</v>
      </c>
      <c r="N643" s="48">
        <v>215431.98851328</v>
      </c>
    </row>
    <row r="644" spans="1:14">
      <c r="A644" s="46">
        <v>639</v>
      </c>
      <c r="B644" s="46" t="s">
        <v>2504</v>
      </c>
      <c r="C644" s="47" t="s">
        <v>2505</v>
      </c>
      <c r="D644" s="46" t="s">
        <v>1223</v>
      </c>
      <c r="E644" s="48">
        <v>99903.278826830778</v>
      </c>
      <c r="F644" s="48">
        <v>169035.77207801086</v>
      </c>
      <c r="G644" s="48">
        <v>217227.25508422402</v>
      </c>
      <c r="H644" s="48">
        <v>356442.01735833596</v>
      </c>
      <c r="I644" s="48">
        <v>262631.17872391682</v>
      </c>
      <c r="J644" s="48">
        <v>167566.91761087487</v>
      </c>
      <c r="K644" s="48">
        <v>222090.79543096319</v>
      </c>
      <c r="L644" s="48">
        <v>379824.87482672592</v>
      </c>
      <c r="M644" s="48">
        <v>176438.97503135135</v>
      </c>
      <c r="N644" s="48">
        <v>215431.98851328</v>
      </c>
    </row>
    <row r="645" spans="1:14">
      <c r="A645" s="46">
        <v>640</v>
      </c>
      <c r="B645" s="46" t="s">
        <v>2506</v>
      </c>
      <c r="C645" s="47" t="s">
        <v>2507</v>
      </c>
      <c r="D645" s="46" t="s">
        <v>1223</v>
      </c>
      <c r="E645" s="48">
        <v>18164.232513969229</v>
      </c>
      <c r="F645" s="48">
        <v>4611.5502025994238</v>
      </c>
      <c r="G645" s="48">
        <v>8088.7530620452872</v>
      </c>
      <c r="H645" s="48">
        <v>6619.6374652262402</v>
      </c>
      <c r="I645" s="48">
        <v>9694.4394830975998</v>
      </c>
      <c r="J645" s="48">
        <v>10720.679137469951</v>
      </c>
      <c r="K645" s="48">
        <v>8354.844209069568</v>
      </c>
      <c r="L645" s="48">
        <v>4572.3807501424635</v>
      </c>
      <c r="M645" s="48">
        <v>8155.0094259490597</v>
      </c>
      <c r="N645" s="48">
        <v>8617.279540531199</v>
      </c>
    </row>
    <row r="646" spans="1:14">
      <c r="A646" s="46">
        <v>641</v>
      </c>
      <c r="B646" s="46" t="s">
        <v>2508</v>
      </c>
      <c r="C646" s="47" t="s">
        <v>2509</v>
      </c>
      <c r="D646" s="46" t="s">
        <v>1223</v>
      </c>
      <c r="E646" s="48">
        <v>15110.825028371002</v>
      </c>
      <c r="F646" s="48">
        <v>4611.5502025994238</v>
      </c>
      <c r="G646" s="48">
        <v>8088.7530620452872</v>
      </c>
      <c r="H646" s="48">
        <v>6619.6374652262402</v>
      </c>
      <c r="I646" s="48">
        <v>9694.4394830975998</v>
      </c>
      <c r="J646" s="48">
        <v>10720.679137469951</v>
      </c>
      <c r="K646" s="48">
        <v>8354.844209069568</v>
      </c>
      <c r="L646" s="48">
        <v>58017.792979249149</v>
      </c>
      <c r="M646" s="48">
        <v>8155.0094259490597</v>
      </c>
      <c r="N646" s="48">
        <v>8617.279540531199</v>
      </c>
    </row>
    <row r="647" spans="1:14" ht="20.399999999999999">
      <c r="A647" s="46">
        <v>642</v>
      </c>
      <c r="B647" s="46" t="s">
        <v>2510</v>
      </c>
      <c r="C647" s="47" t="s">
        <v>2511</v>
      </c>
      <c r="D647" s="46" t="s">
        <v>1223</v>
      </c>
      <c r="E647" s="48">
        <v>5723.5496651517051</v>
      </c>
      <c r="F647" s="48">
        <v>4611.5502025994238</v>
      </c>
      <c r="G647" s="48">
        <v>8088.7530620452872</v>
      </c>
      <c r="H647" s="48">
        <v>6619.6374652262402</v>
      </c>
      <c r="I647" s="48">
        <v>9694.4394830975998</v>
      </c>
      <c r="J647" s="48">
        <v>5405.3844390604791</v>
      </c>
      <c r="K647" s="48">
        <v>8354.844209069568</v>
      </c>
      <c r="L647" s="48">
        <v>4572.3807501424635</v>
      </c>
      <c r="M647" s="48">
        <v>15251.38500171001</v>
      </c>
      <c r="N647" s="48">
        <v>8617.279540531199</v>
      </c>
    </row>
    <row r="648" spans="1:14" ht="20.399999999999999">
      <c r="A648" s="46">
        <v>643</v>
      </c>
      <c r="B648" s="46" t="s">
        <v>2512</v>
      </c>
      <c r="C648" s="47" t="s">
        <v>2513</v>
      </c>
      <c r="D648" s="46" t="s">
        <v>1223</v>
      </c>
      <c r="E648" s="48">
        <v>5723.5496651517051</v>
      </c>
      <c r="F648" s="48">
        <v>4611.5502025994238</v>
      </c>
      <c r="G648" s="48">
        <v>8088.7530620452872</v>
      </c>
      <c r="H648" s="48">
        <v>6619.6374652262402</v>
      </c>
      <c r="I648" s="48">
        <v>9694.4394830975998</v>
      </c>
      <c r="J648" s="48">
        <v>5493.6723848984675</v>
      </c>
      <c r="K648" s="48">
        <v>8354.844209069568</v>
      </c>
      <c r="L648" s="48">
        <v>4572.3807501424635</v>
      </c>
      <c r="M648" s="48">
        <v>8193.8260004559561</v>
      </c>
      <c r="N648" s="48">
        <v>8617.279540531199</v>
      </c>
    </row>
    <row r="649" spans="1:14" ht="20.399999999999999">
      <c r="A649" s="46">
        <v>644</v>
      </c>
      <c r="B649" s="46" t="s">
        <v>2514</v>
      </c>
      <c r="C649" s="47" t="s">
        <v>2515</v>
      </c>
      <c r="D649" s="46" t="s">
        <v>1223</v>
      </c>
      <c r="E649" s="48">
        <v>15111.420326747511</v>
      </c>
      <c r="F649" s="48">
        <v>6148.2983873274889</v>
      </c>
      <c r="G649" s="48">
        <v>7884.3619629433124</v>
      </c>
      <c r="H649" s="48">
        <v>37216.202427772936</v>
      </c>
      <c r="I649" s="48">
        <v>9694.4394830975998</v>
      </c>
      <c r="J649" s="48">
        <v>117116.6628463104</v>
      </c>
      <c r="K649" s="48">
        <v>7898.7648970238406</v>
      </c>
      <c r="L649" s="48">
        <v>20178.796257410559</v>
      </c>
      <c r="M649" s="48">
        <v>104451.87321855999</v>
      </c>
      <c r="N649" s="48">
        <v>15798.3458243072</v>
      </c>
    </row>
    <row r="650" spans="1:14" ht="20.399999999999999">
      <c r="A650" s="46">
        <v>645</v>
      </c>
      <c r="B650" s="46" t="s">
        <v>2516</v>
      </c>
      <c r="C650" s="47" t="s">
        <v>2517</v>
      </c>
      <c r="D650" s="46" t="s">
        <v>1223</v>
      </c>
      <c r="E650" s="48">
        <v>23431.859943020303</v>
      </c>
      <c r="F650" s="48">
        <v>6918.6309523143673</v>
      </c>
      <c r="G650" s="48">
        <v>10964.835391118337</v>
      </c>
      <c r="H650" s="48">
        <v>27814.228189687296</v>
      </c>
      <c r="I650" s="48">
        <v>11545.19611168896</v>
      </c>
      <c r="J650" s="48">
        <v>28738.627267671553</v>
      </c>
      <c r="K650" s="48">
        <v>11552.951663275437</v>
      </c>
      <c r="L650" s="48">
        <v>22077.209053157891</v>
      </c>
      <c r="M650" s="48">
        <v>78338.904913920007</v>
      </c>
      <c r="N650" s="48">
        <v>25851.838621593597</v>
      </c>
    </row>
    <row r="651" spans="1:14" ht="20.399999999999999">
      <c r="A651" s="46">
        <v>646</v>
      </c>
      <c r="B651" s="46" t="s">
        <v>2518</v>
      </c>
      <c r="C651" s="47" t="s">
        <v>2519</v>
      </c>
      <c r="D651" s="46" t="s">
        <v>1223</v>
      </c>
      <c r="E651" s="48">
        <v>39533.917824521268</v>
      </c>
      <c r="F651" s="48">
        <v>6918.6309523143673</v>
      </c>
      <c r="G651" s="48">
        <v>13213.161962147842</v>
      </c>
      <c r="H651" s="48">
        <v>41720.689460323323</v>
      </c>
      <c r="I651" s="48">
        <v>11545.19611168896</v>
      </c>
      <c r="J651" s="48">
        <v>23333.242828611073</v>
      </c>
      <c r="K651" s="48">
        <v>11552.951663275437</v>
      </c>
      <c r="L651" s="48">
        <v>28486.637123531778</v>
      </c>
      <c r="M651" s="48">
        <v>73986.743529813335</v>
      </c>
      <c r="N651" s="48">
        <v>37341.544675635203</v>
      </c>
    </row>
    <row r="652" spans="1:14" ht="20.399999999999999">
      <c r="A652" s="46">
        <v>647</v>
      </c>
      <c r="B652" s="46" t="s">
        <v>2520</v>
      </c>
      <c r="C652" s="47" t="s">
        <v>2521</v>
      </c>
      <c r="D652" s="46" t="s">
        <v>1223</v>
      </c>
      <c r="E652" s="48">
        <v>51223.135689393232</v>
      </c>
      <c r="F652" s="48">
        <v>10759.848589926913</v>
      </c>
      <c r="G652" s="48">
        <v>18566.320464599041</v>
      </c>
      <c r="H652" s="48">
        <v>54664.887848933373</v>
      </c>
      <c r="I652" s="48">
        <v>13307.821472252159</v>
      </c>
      <c r="J652" s="48">
        <v>28468.358045718527</v>
      </c>
      <c r="K652" s="48">
        <v>13329.678026723142</v>
      </c>
      <c r="L652" s="48">
        <v>33911.606288820738</v>
      </c>
      <c r="M652" s="48">
        <v>102014.66284346028</v>
      </c>
      <c r="N652" s="48">
        <v>27288.051878348801</v>
      </c>
    </row>
    <row r="653" spans="1:14" ht="20.399999999999999">
      <c r="A653" s="46">
        <v>648</v>
      </c>
      <c r="B653" s="46" t="s">
        <v>2522</v>
      </c>
      <c r="C653" s="47" t="s">
        <v>2523</v>
      </c>
      <c r="D653" s="46" t="s">
        <v>1223</v>
      </c>
      <c r="E653" s="48">
        <v>67570.944951965532</v>
      </c>
      <c r="F653" s="48">
        <v>18442.283865152</v>
      </c>
      <c r="G653" s="48">
        <v>44744.571190000643</v>
      </c>
      <c r="H653" s="48">
        <v>63436.23390246195</v>
      </c>
      <c r="I653" s="48">
        <v>34371.1945309824</v>
      </c>
      <c r="J653" s="48">
        <v>46666.485657222147</v>
      </c>
      <c r="K653" s="48">
        <v>34660.970140258993</v>
      </c>
      <c r="L653" s="48">
        <v>53888.027041870337</v>
      </c>
      <c r="M653" s="48">
        <v>150341.06285258071</v>
      </c>
      <c r="N653" s="48">
        <v>38777.757932390399</v>
      </c>
    </row>
    <row r="654" spans="1:14" ht="20.399999999999999">
      <c r="A654" s="46">
        <v>649</v>
      </c>
      <c r="B654" s="46" t="s">
        <v>2524</v>
      </c>
      <c r="C654" s="47" t="s">
        <v>2525</v>
      </c>
      <c r="D654" s="46" t="s">
        <v>1223</v>
      </c>
      <c r="E654" s="48">
        <v>54492.697541907692</v>
      </c>
      <c r="F654" s="48">
        <v>29198.215509833215</v>
      </c>
      <c r="G654" s="48">
        <v>61340.987753464215</v>
      </c>
      <c r="H654" s="48">
        <v>158808.62804149862</v>
      </c>
      <c r="I654" s="48">
        <v>68742.389061964801</v>
      </c>
      <c r="J654" s="48">
        <v>62161.921049195509</v>
      </c>
      <c r="K654" s="48">
        <v>68134.195181302464</v>
      </c>
      <c r="L654" s="48">
        <v>70742.642434100228</v>
      </c>
      <c r="M654" s="48">
        <v>247159.2450034176</v>
      </c>
      <c r="N654" s="48">
        <v>43086.397702656002</v>
      </c>
    </row>
    <row r="655" spans="1:14" ht="20.399999999999999">
      <c r="A655" s="46">
        <v>650</v>
      </c>
      <c r="B655" s="46" t="s">
        <v>2526</v>
      </c>
      <c r="C655" s="47" t="s">
        <v>2527</v>
      </c>
      <c r="D655" s="46" t="s">
        <v>1223</v>
      </c>
      <c r="E655" s="48">
        <v>14894.670661454771</v>
      </c>
      <c r="F655" s="48">
        <v>6148.2983873274889</v>
      </c>
      <c r="G655" s="48">
        <v>10703.695262884614</v>
      </c>
      <c r="H655" s="48">
        <v>16794.555565129216</v>
      </c>
      <c r="I655" s="48">
        <v>13219.690204224</v>
      </c>
      <c r="J655" s="48">
        <v>28828.717008322561</v>
      </c>
      <c r="K655" s="48">
        <v>10664.588481551586</v>
      </c>
      <c r="L655" s="48">
        <v>16616.987380657665</v>
      </c>
      <c r="M655" s="48">
        <v>37863.804041727999</v>
      </c>
      <c r="N655" s="48">
        <v>43086.397702656002</v>
      </c>
    </row>
    <row r="656" spans="1:14">
      <c r="A656" s="46">
        <v>651</v>
      </c>
      <c r="B656" s="46" t="s">
        <v>2528</v>
      </c>
      <c r="C656" s="47" t="s">
        <v>2529</v>
      </c>
      <c r="D656" s="46" t="s">
        <v>1223</v>
      </c>
      <c r="E656" s="48">
        <v>497358.48331149435</v>
      </c>
      <c r="F656" s="48">
        <v>184403.25392529153</v>
      </c>
      <c r="G656" s="48">
        <v>300573.95621568855</v>
      </c>
      <c r="H656" s="48">
        <v>318125.15331652248</v>
      </c>
      <c r="I656" s="48">
        <v>350762.44675207679</v>
      </c>
      <c r="J656" s="48">
        <v>298737.5799987425</v>
      </c>
      <c r="K656" s="48">
        <v>319939.7695969803</v>
      </c>
      <c r="L656" s="48">
        <v>289616.3201699318</v>
      </c>
      <c r="M656" s="48">
        <v>1393657.8227414053</v>
      </c>
      <c r="N656" s="48">
        <v>193888.789661952</v>
      </c>
    </row>
    <row r="657" spans="1:14" ht="20.399999999999999">
      <c r="A657" s="46">
        <v>652</v>
      </c>
      <c r="B657" s="46" t="s">
        <v>2530</v>
      </c>
      <c r="C657" s="47" t="s">
        <v>2531</v>
      </c>
      <c r="D657" s="46" t="s">
        <v>1223</v>
      </c>
      <c r="E657" s="48">
        <v>17437.663213410462</v>
      </c>
      <c r="F657" s="48">
        <v>16905.535680423935</v>
      </c>
      <c r="G657" s="48">
        <v>13304.55735121408</v>
      </c>
      <c r="H657" s="48">
        <v>24950.94121508352</v>
      </c>
      <c r="I657" s="48">
        <v>7931.8141225343998</v>
      </c>
      <c r="J657" s="48">
        <v>17657.589167597565</v>
      </c>
      <c r="K657" s="48">
        <v>7999.4989363800269</v>
      </c>
      <c r="L657" s="48">
        <v>10682.815333428223</v>
      </c>
      <c r="M657" s="48">
        <v>1827907.7813248001</v>
      </c>
      <c r="N657" s="48">
        <v>172345.59081062401</v>
      </c>
    </row>
    <row r="658" spans="1:14" ht="20.399999999999999">
      <c r="A658" s="46">
        <v>653</v>
      </c>
      <c r="B658" s="46" t="s">
        <v>2532</v>
      </c>
      <c r="C658" s="47" t="s">
        <v>2533</v>
      </c>
      <c r="D658" s="46" t="s">
        <v>1223</v>
      </c>
      <c r="E658" s="48">
        <v>83951.449833063001</v>
      </c>
      <c r="F658" s="48">
        <v>6148.2983873274889</v>
      </c>
      <c r="G658" s="48">
        <v>19041.576487743489</v>
      </c>
      <c r="H658" s="48">
        <v>18585.905190827518</v>
      </c>
      <c r="I658" s="48">
        <v>9694.4394830975998</v>
      </c>
      <c r="J658" s="48">
        <v>31531.409227852797</v>
      </c>
      <c r="K658" s="48">
        <v>8828.6379059889587</v>
      </c>
      <c r="L658" s="48">
        <v>10682.815333428223</v>
      </c>
      <c r="M658" s="48">
        <v>382554.98566297599</v>
      </c>
      <c r="N658" s="48">
        <v>4883.1250729676794</v>
      </c>
    </row>
    <row r="659" spans="1:14" ht="30.6">
      <c r="A659" s="46">
        <v>654</v>
      </c>
      <c r="B659" s="46" t="s">
        <v>2534</v>
      </c>
      <c r="C659" s="47" t="s">
        <v>2535</v>
      </c>
      <c r="D659" s="46" t="s">
        <v>1223</v>
      </c>
      <c r="E659" s="48">
        <v>72192.733002742141</v>
      </c>
      <c r="F659" s="48">
        <v>79909.599957444094</v>
      </c>
      <c r="G659" s="48">
        <v>126808.49103257754</v>
      </c>
      <c r="H659" s="48">
        <v>143485.53824033588</v>
      </c>
      <c r="I659" s="48">
        <v>92537.831429568017</v>
      </c>
      <c r="J659" s="48">
        <v>225224.35162751999</v>
      </c>
      <c r="K659" s="48">
        <v>90115.984184154164</v>
      </c>
      <c r="L659" s="48">
        <v>92071.714945330183</v>
      </c>
      <c r="M659" s="48">
        <v>208903.74643711999</v>
      </c>
      <c r="N659" s="48">
        <v>124806.93201202687</v>
      </c>
    </row>
    <row r="660" spans="1:14">
      <c r="A660" s="46">
        <v>655</v>
      </c>
      <c r="B660" s="46" t="s">
        <v>2536</v>
      </c>
      <c r="C660" s="47" t="s">
        <v>2537</v>
      </c>
      <c r="D660" s="46" t="s">
        <v>1223</v>
      </c>
      <c r="E660" s="48">
        <v>84429.370972986086</v>
      </c>
      <c r="F660" s="48">
        <v>58395.125371251197</v>
      </c>
      <c r="G660" s="48">
        <v>94233.341238994602</v>
      </c>
      <c r="H660" s="48">
        <v>130295.87794966222</v>
      </c>
      <c r="I660" s="48">
        <v>105581.25909773567</v>
      </c>
      <c r="J660" s="48">
        <v>115134.68855198822</v>
      </c>
      <c r="K660" s="48">
        <v>104691.48581572338</v>
      </c>
      <c r="L660" s="48">
        <v>141485.28486820046</v>
      </c>
      <c r="M660" s="48">
        <v>160594.75507353601</v>
      </c>
      <c r="N660" s="48">
        <v>87465.387336391679</v>
      </c>
    </row>
    <row r="661" spans="1:14" ht="20.399999999999999">
      <c r="A661" s="46">
        <v>656</v>
      </c>
      <c r="B661" s="46" t="s">
        <v>2538</v>
      </c>
      <c r="C661" s="47" t="s">
        <v>2539</v>
      </c>
      <c r="D661" s="46" t="s">
        <v>1223</v>
      </c>
      <c r="E661" s="48">
        <v>84429.370972986086</v>
      </c>
      <c r="F661" s="48">
        <v>58395.125371251197</v>
      </c>
      <c r="G661" s="48">
        <v>94233.341238994602</v>
      </c>
      <c r="H661" s="48">
        <v>130295.87794966222</v>
      </c>
      <c r="I661" s="48">
        <v>105581.25909773567</v>
      </c>
      <c r="J661" s="48">
        <v>115134.68855198822</v>
      </c>
      <c r="K661" s="48">
        <v>104691.48581572338</v>
      </c>
      <c r="L661" s="48">
        <v>123442.52941810945</v>
      </c>
      <c r="M661" s="48">
        <v>160594.75507353601</v>
      </c>
      <c r="N661" s="48">
        <v>87465.387336391679</v>
      </c>
    </row>
    <row r="662" spans="1:14" ht="30.6">
      <c r="A662" s="46">
        <v>657</v>
      </c>
      <c r="B662" s="46" t="s">
        <v>2540</v>
      </c>
      <c r="C662" s="47" t="s">
        <v>2541</v>
      </c>
      <c r="D662" s="46" t="s">
        <v>1223</v>
      </c>
      <c r="E662" s="48">
        <v>72192.733002742141</v>
      </c>
      <c r="F662" s="48">
        <v>79909.599957444094</v>
      </c>
      <c r="G662" s="48">
        <v>126804.57408733184</v>
      </c>
      <c r="H662" s="48">
        <v>143485.53824033588</v>
      </c>
      <c r="I662" s="48">
        <v>91480.256213230095</v>
      </c>
      <c r="J662" s="48">
        <v>130774.26752900321</v>
      </c>
      <c r="K662" s="48">
        <v>90115.984184154164</v>
      </c>
      <c r="L662" s="48">
        <v>92071.714945330183</v>
      </c>
      <c r="M662" s="48">
        <v>160594.75507353601</v>
      </c>
      <c r="N662" s="48">
        <v>124806.93201202687</v>
      </c>
    </row>
    <row r="663" spans="1:14" ht="30.6">
      <c r="A663" s="46">
        <v>658</v>
      </c>
      <c r="B663" s="46" t="s">
        <v>2542</v>
      </c>
      <c r="C663" s="47" t="s">
        <v>2543</v>
      </c>
      <c r="D663" s="46" t="s">
        <v>1223</v>
      </c>
      <c r="E663" s="48">
        <v>323977.2511191552</v>
      </c>
      <c r="F663" s="48">
        <v>339606.98669233458</v>
      </c>
      <c r="G663" s="48">
        <v>486049.81859317096</v>
      </c>
      <c r="H663" s="48">
        <v>509021.3968107627</v>
      </c>
      <c r="I663" s="48">
        <v>519974.48136614403</v>
      </c>
      <c r="J663" s="48">
        <v>653871.33764501591</v>
      </c>
      <c r="K663" s="48">
        <v>499481.84639916412</v>
      </c>
      <c r="L663" s="48">
        <v>178482.13836221441</v>
      </c>
      <c r="M663" s="48">
        <v>661528.53038421331</v>
      </c>
      <c r="N663" s="48">
        <v>521345.41220213752</v>
      </c>
    </row>
    <row r="664" spans="1:14" ht="30.6">
      <c r="A664" s="46">
        <v>659</v>
      </c>
      <c r="B664" s="46" t="s">
        <v>2544</v>
      </c>
      <c r="C664" s="47" t="s">
        <v>2545</v>
      </c>
      <c r="D664" s="46" t="s">
        <v>1223</v>
      </c>
      <c r="E664" s="48">
        <v>72192.733002742141</v>
      </c>
      <c r="F664" s="48">
        <v>79909.599957444094</v>
      </c>
      <c r="G664" s="48">
        <v>128268.2059608069</v>
      </c>
      <c r="H664" s="48">
        <v>143485.53824033588</v>
      </c>
      <c r="I664" s="48">
        <v>98530.757655482885</v>
      </c>
      <c r="J664" s="48">
        <v>130774.26752900321</v>
      </c>
      <c r="K664" s="48">
        <v>90115.984184154164</v>
      </c>
      <c r="L664" s="48">
        <v>92071.714945330183</v>
      </c>
      <c r="M664" s="48">
        <v>208903.74643711999</v>
      </c>
      <c r="N664" s="48">
        <v>124806.93201202687</v>
      </c>
    </row>
    <row r="665" spans="1:14" ht="20.399999999999999">
      <c r="A665" s="46">
        <v>660</v>
      </c>
      <c r="B665" s="46" t="s">
        <v>2546</v>
      </c>
      <c r="C665" s="47" t="s">
        <v>2547</v>
      </c>
      <c r="D665" s="46" t="s">
        <v>1223</v>
      </c>
      <c r="E665" s="48">
        <v>278088.34504469763</v>
      </c>
      <c r="F665" s="48">
        <v>339606.98669233458</v>
      </c>
      <c r="G665" s="48">
        <v>392429.56741639576</v>
      </c>
      <c r="H665" s="48">
        <v>423547.12330759986</v>
      </c>
      <c r="I665" s="48">
        <v>439775.02746051841</v>
      </c>
      <c r="J665" s="48">
        <v>479097.24078206054</v>
      </c>
      <c r="K665" s="48">
        <v>435894.2552041664</v>
      </c>
      <c r="L665" s="48">
        <v>178482.13836221441</v>
      </c>
      <c r="M665" s="48">
        <v>1044518.7321856</v>
      </c>
      <c r="N665" s="48">
        <v>521345.41220213752</v>
      </c>
    </row>
    <row r="666" spans="1:14">
      <c r="A666" s="46">
        <v>661</v>
      </c>
      <c r="B666" s="46" t="s">
        <v>2548</v>
      </c>
      <c r="C666" s="47" t="s">
        <v>2549</v>
      </c>
      <c r="D666" s="46" t="s">
        <v>1336</v>
      </c>
      <c r="E666" s="48">
        <v>27322.669075634389</v>
      </c>
      <c r="F666" s="48">
        <v>101422.76889522176</v>
      </c>
      <c r="G666" s="48">
        <v>29266.751606445578</v>
      </c>
      <c r="H666" s="48">
        <v>38297.279315585023</v>
      </c>
      <c r="I666" s="48">
        <v>33489.881850700796</v>
      </c>
      <c r="J666" s="48">
        <v>41801.639662067704</v>
      </c>
      <c r="K666" s="48">
        <v>31816.09280830999</v>
      </c>
      <c r="L666" s="48">
        <v>35708.178508179968</v>
      </c>
      <c r="M666" s="48">
        <v>78338.904913920007</v>
      </c>
      <c r="N666" s="48">
        <v>25708.217295918083</v>
      </c>
    </row>
    <row r="667" spans="1:14" ht="20.399999999999999">
      <c r="A667" s="46">
        <v>662</v>
      </c>
      <c r="B667" s="46" t="s">
        <v>2550</v>
      </c>
      <c r="C667" s="47" t="s">
        <v>2551</v>
      </c>
      <c r="D667" s="46" t="s">
        <v>1223</v>
      </c>
      <c r="E667" s="48">
        <v>21772.86004007779</v>
      </c>
      <c r="F667" s="48">
        <v>122935.93783299942</v>
      </c>
      <c r="G667" s="48">
        <v>88391.092062791169</v>
      </c>
      <c r="H667" s="48">
        <v>200450.97859690804</v>
      </c>
      <c r="I667" s="48">
        <v>33489.881850700796</v>
      </c>
      <c r="J667" s="48">
        <v>168810.15603185879</v>
      </c>
      <c r="K667" s="48">
        <v>32347.171829447681</v>
      </c>
      <c r="L667" s="48">
        <v>135317.40175464447</v>
      </c>
      <c r="M667" s="48">
        <v>87043.227682133351</v>
      </c>
      <c r="N667" s="48">
        <v>134573.18215796223</v>
      </c>
    </row>
    <row r="668" spans="1:14" ht="20.399999999999999">
      <c r="A668" s="46">
        <v>663</v>
      </c>
      <c r="B668" s="46" t="s">
        <v>2552</v>
      </c>
      <c r="C668" s="47" t="s">
        <v>2553</v>
      </c>
      <c r="D668" s="46" t="s">
        <v>1223</v>
      </c>
      <c r="E668" s="48">
        <v>66485.127497241599</v>
      </c>
      <c r="F668" s="48">
        <v>58395.125371251197</v>
      </c>
      <c r="G668" s="48">
        <v>86880.830588226629</v>
      </c>
      <c r="H668" s="48">
        <v>143485.53824033588</v>
      </c>
      <c r="I668" s="48">
        <v>96944.394830976002</v>
      </c>
      <c r="J668" s="48">
        <v>91972.616230614061</v>
      </c>
      <c r="K668" s="48">
        <v>96921.921357628817</v>
      </c>
      <c r="L668" s="48">
        <v>35708.178508179968</v>
      </c>
      <c r="M668" s="48">
        <v>160594.75507353601</v>
      </c>
      <c r="N668" s="48">
        <v>84592.960822881272</v>
      </c>
    </row>
    <row r="669" spans="1:14">
      <c r="A669" s="46">
        <v>664</v>
      </c>
      <c r="B669" s="46" t="s">
        <v>2554</v>
      </c>
      <c r="C669" s="47" t="s">
        <v>2555</v>
      </c>
      <c r="D669" s="46" t="s">
        <v>1336</v>
      </c>
      <c r="E669" s="48">
        <v>233121.7783323382</v>
      </c>
      <c r="F669" s="48">
        <v>122935.93783299942</v>
      </c>
      <c r="G669" s="48">
        <v>120203.25454295921</v>
      </c>
      <c r="H669" s="48">
        <v>129663.94411668991</v>
      </c>
      <c r="I669" s="48">
        <v>140128.71616477441</v>
      </c>
      <c r="J669" s="48">
        <v>97116.740421786628</v>
      </c>
      <c r="K669" s="48">
        <v>128093.42207158085</v>
      </c>
      <c r="L669" s="48">
        <v>73591.567276136455</v>
      </c>
      <c r="M669" s="48">
        <v>100099.71183445335</v>
      </c>
      <c r="N669" s="48">
        <v>107428.75160528896</v>
      </c>
    </row>
    <row r="670" spans="1:14" ht="20.399999999999999">
      <c r="A670" s="46">
        <v>665</v>
      </c>
      <c r="B670" s="46" t="s">
        <v>2556</v>
      </c>
      <c r="C670" s="47" t="s">
        <v>2557</v>
      </c>
      <c r="D670" s="46" t="s">
        <v>1223</v>
      </c>
      <c r="E670" s="48">
        <v>9405.035946121845</v>
      </c>
      <c r="F670" s="48">
        <v>7686.3522204707842</v>
      </c>
      <c r="G670" s="48">
        <v>9737.5258808002563</v>
      </c>
      <c r="H670" s="48">
        <v>17008.681905227262</v>
      </c>
      <c r="I670" s="48">
        <v>10399.489627322879</v>
      </c>
      <c r="J670" s="48">
        <v>14053.999541557248</v>
      </c>
      <c r="K670" s="48">
        <v>9951.6065232037727</v>
      </c>
      <c r="L670" s="48">
        <v>6580.4680127692791</v>
      </c>
      <c r="M670" s="48">
        <v>15232.564844373333</v>
      </c>
      <c r="N670" s="48">
        <v>12064.19135674368</v>
      </c>
    </row>
    <row r="671" spans="1:14" ht="20.399999999999999">
      <c r="A671" s="46">
        <v>666</v>
      </c>
      <c r="B671" s="46" t="s">
        <v>2558</v>
      </c>
      <c r="C671" s="47" t="s">
        <v>2559</v>
      </c>
      <c r="D671" s="46" t="s">
        <v>1223</v>
      </c>
      <c r="E671" s="48">
        <v>218879.00179332923</v>
      </c>
      <c r="F671" s="48">
        <v>36881.956433473541</v>
      </c>
      <c r="G671" s="48">
        <v>16921.20346140672</v>
      </c>
      <c r="H671" s="48">
        <v>146663.48648301055</v>
      </c>
      <c r="I671" s="48">
        <v>18595.697553941758</v>
      </c>
      <c r="J671" s="48">
        <v>23243.153087960061</v>
      </c>
      <c r="K671" s="48">
        <v>17690.765693828616</v>
      </c>
      <c r="L671" s="48">
        <v>66503.202029841923</v>
      </c>
      <c r="M671" s="48">
        <v>73145.569480784325</v>
      </c>
      <c r="N671" s="48">
        <v>93353.861689088008</v>
      </c>
    </row>
    <row r="672" spans="1:14">
      <c r="A672" s="46">
        <v>667</v>
      </c>
      <c r="B672" s="46" t="s">
        <v>2560</v>
      </c>
      <c r="C672" s="47" t="s">
        <v>2561</v>
      </c>
      <c r="D672" s="46" t="s">
        <v>1223</v>
      </c>
      <c r="E672" s="48">
        <v>27609.633421233229</v>
      </c>
      <c r="F672" s="48">
        <v>19979.032049880065</v>
      </c>
      <c r="G672" s="48">
        <v>16921.20346140672</v>
      </c>
      <c r="H672" s="48">
        <v>103873.47097061221</v>
      </c>
      <c r="I672" s="48">
        <v>18595.697553941758</v>
      </c>
      <c r="J672" s="48">
        <v>26270.168373833927</v>
      </c>
      <c r="K672" s="48">
        <v>17690.765693828616</v>
      </c>
      <c r="L672" s="48">
        <v>274948.66587321548</v>
      </c>
      <c r="M672" s="48">
        <v>54859.177110588244</v>
      </c>
      <c r="N672" s="48">
        <v>18527.15101214208</v>
      </c>
    </row>
    <row r="673" spans="1:14" ht="20.399999999999999">
      <c r="A673" s="46">
        <v>668</v>
      </c>
      <c r="B673" s="46" t="s">
        <v>2562</v>
      </c>
      <c r="C673" s="47" t="s">
        <v>2563</v>
      </c>
      <c r="D673" s="46" t="s">
        <v>1223</v>
      </c>
      <c r="E673" s="48">
        <v>251580.06958822801</v>
      </c>
      <c r="F673" s="48">
        <v>36881.956433473541</v>
      </c>
      <c r="G673" s="48">
        <v>16687.476727299207</v>
      </c>
      <c r="H673" s="48">
        <v>103873.47097061221</v>
      </c>
      <c r="I673" s="48">
        <v>18595.697553941758</v>
      </c>
      <c r="J673" s="48">
        <v>38828.678220584443</v>
      </c>
      <c r="K673" s="48">
        <v>18640.820763172182</v>
      </c>
      <c r="L673" s="48">
        <v>46528.08692520755</v>
      </c>
      <c r="M673" s="48">
        <v>40230.063214431371</v>
      </c>
      <c r="N673" s="48">
        <v>64629.596553984004</v>
      </c>
    </row>
    <row r="674" spans="1:14" ht="20.399999999999999">
      <c r="A674" s="46">
        <v>669</v>
      </c>
      <c r="B674" s="46" t="s">
        <v>2564</v>
      </c>
      <c r="C674" s="47" t="s">
        <v>2565</v>
      </c>
      <c r="D674" s="46" t="s">
        <v>1223</v>
      </c>
      <c r="E674" s="48">
        <v>660854.46541663457</v>
      </c>
      <c r="F674" s="48">
        <v>291970.40426259511</v>
      </c>
      <c r="G674" s="48">
        <v>198309.05192653261</v>
      </c>
      <c r="H674" s="48">
        <v>424766.5989274265</v>
      </c>
      <c r="I674" s="48">
        <v>220328.1700704</v>
      </c>
      <c r="J674" s="48">
        <v>387385.88479933434</v>
      </c>
      <c r="K674" s="48">
        <v>222179.63174913559</v>
      </c>
      <c r="L674" s="48">
        <v>890760.3522142187</v>
      </c>
      <c r="M674" s="48">
        <v>1280047.4659137256</v>
      </c>
      <c r="N674" s="48">
        <v>93353.861689088008</v>
      </c>
    </row>
    <row r="675" spans="1:14" ht="20.399999999999999">
      <c r="A675" s="46">
        <v>670</v>
      </c>
      <c r="B675" s="46" t="s">
        <v>2566</v>
      </c>
      <c r="C675" s="47" t="s">
        <v>2567</v>
      </c>
      <c r="D675" s="46" t="s">
        <v>1223</v>
      </c>
      <c r="E675" s="48">
        <v>94272.366747500288</v>
      </c>
      <c r="F675" s="48">
        <v>19979.032049880065</v>
      </c>
      <c r="G675" s="48">
        <v>198309.05192653261</v>
      </c>
      <c r="H675" s="48">
        <v>310228.59170119936</v>
      </c>
      <c r="I675" s="48">
        <v>220328.1700704</v>
      </c>
      <c r="J675" s="48">
        <v>218860.41234793278</v>
      </c>
      <c r="K675" s="48">
        <v>222179.63174913559</v>
      </c>
      <c r="L675" s="48">
        <v>46528.08692520755</v>
      </c>
      <c r="M675" s="48">
        <v>43887.341688470595</v>
      </c>
      <c r="N675" s="48">
        <v>83300.368891801598</v>
      </c>
    </row>
    <row r="676" spans="1:14" ht="20.399999999999999">
      <c r="A676" s="46">
        <v>671</v>
      </c>
      <c r="B676" s="46" t="s">
        <v>2568</v>
      </c>
      <c r="C676" s="47" t="s">
        <v>2569</v>
      </c>
      <c r="D676" s="46" t="s">
        <v>1223</v>
      </c>
      <c r="E676" s="48">
        <v>94272.366747500288</v>
      </c>
      <c r="F676" s="48">
        <v>19979.032049880065</v>
      </c>
      <c r="G676" s="48">
        <v>16647.980862738441</v>
      </c>
      <c r="H676" s="48">
        <v>26743.596489197058</v>
      </c>
      <c r="I676" s="48">
        <v>18507.566285913599</v>
      </c>
      <c r="J676" s="48">
        <v>23207.117191699657</v>
      </c>
      <c r="K676" s="48">
        <v>18640.820763172182</v>
      </c>
      <c r="L676" s="48">
        <v>17579.250262683647</v>
      </c>
      <c r="M676" s="48">
        <v>43887.341688470595</v>
      </c>
      <c r="N676" s="48">
        <v>28724.265135104</v>
      </c>
    </row>
    <row r="677" spans="1:14" ht="20.399999999999999">
      <c r="A677" s="46">
        <v>672</v>
      </c>
      <c r="B677" s="46" t="s">
        <v>2570</v>
      </c>
      <c r="C677" s="47" t="s">
        <v>2571</v>
      </c>
      <c r="D677" s="46" t="s">
        <v>1223</v>
      </c>
      <c r="E677" s="48">
        <v>206890.60833410954</v>
      </c>
      <c r="F677" s="48">
        <v>19979.032049880065</v>
      </c>
      <c r="G677" s="48">
        <v>17791.78110041828</v>
      </c>
      <c r="H677" s="48">
        <v>26743.596489197058</v>
      </c>
      <c r="I677" s="48">
        <v>20270.1916464768</v>
      </c>
      <c r="J677" s="48">
        <v>22635.948235972268</v>
      </c>
      <c r="K677" s="48">
        <v>19430.476924704493</v>
      </c>
      <c r="L677" s="48">
        <v>17579.250262683647</v>
      </c>
      <c r="M677" s="48">
        <v>43887.341688470595</v>
      </c>
      <c r="N677" s="48">
        <v>18527.15101214208</v>
      </c>
    </row>
    <row r="678" spans="1:14">
      <c r="A678" s="46">
        <v>673</v>
      </c>
      <c r="B678" s="46" t="s">
        <v>2572</v>
      </c>
      <c r="C678" s="47" t="s">
        <v>2573</v>
      </c>
      <c r="D678" s="46" t="s">
        <v>1223</v>
      </c>
      <c r="E678" s="48">
        <v>21615.436691623385</v>
      </c>
      <c r="F678" s="48">
        <v>19979.032049880065</v>
      </c>
      <c r="G678" s="48">
        <v>17141.858043580927</v>
      </c>
      <c r="H678" s="48">
        <v>307813.14213302016</v>
      </c>
      <c r="I678" s="48">
        <v>19212.616430138882</v>
      </c>
      <c r="J678" s="48">
        <v>42882.716549879806</v>
      </c>
      <c r="K678" s="48">
        <v>19036.353894082564</v>
      </c>
      <c r="L678" s="48">
        <v>15401.428706076673</v>
      </c>
      <c r="M678" s="48">
        <v>30465.129688746667</v>
      </c>
      <c r="N678" s="48">
        <v>173781.80406737921</v>
      </c>
    </row>
    <row r="679" spans="1:14" ht="20.399999999999999">
      <c r="A679" s="46">
        <v>674</v>
      </c>
      <c r="B679" s="46" t="s">
        <v>2574</v>
      </c>
      <c r="C679" s="47" t="s">
        <v>2575</v>
      </c>
      <c r="D679" s="46" t="s">
        <v>1223</v>
      </c>
      <c r="E679" s="48">
        <v>7463.6831399899565</v>
      </c>
      <c r="F679" s="48">
        <v>6918.6309523143673</v>
      </c>
      <c r="G679" s="48">
        <v>20153.988937521153</v>
      </c>
      <c r="H679" s="48">
        <v>63222.107562363912</v>
      </c>
      <c r="I679" s="48">
        <v>13219.690204224</v>
      </c>
      <c r="J679" s="48">
        <v>53243.036724745718</v>
      </c>
      <c r="K679" s="48">
        <v>13509.465813500592</v>
      </c>
      <c r="L679" s="48">
        <v>4857.0121046630402</v>
      </c>
      <c r="M679" s="48">
        <v>30465.129688746667</v>
      </c>
      <c r="N679" s="48">
        <v>42511.912399953922</v>
      </c>
    </row>
    <row r="680" spans="1:14" ht="20.399999999999999">
      <c r="A680" s="46">
        <v>675</v>
      </c>
      <c r="B680" s="46" t="s">
        <v>2576</v>
      </c>
      <c r="C680" s="47" t="s">
        <v>2577</v>
      </c>
      <c r="D680" s="46" t="s">
        <v>1223</v>
      </c>
      <c r="E680" s="48">
        <v>624146.64268225094</v>
      </c>
      <c r="F680" s="48">
        <v>36881.956433473541</v>
      </c>
      <c r="G680" s="48">
        <v>29807.953319746557</v>
      </c>
      <c r="H680" s="48">
        <v>66833.531078895612</v>
      </c>
      <c r="I680" s="48">
        <v>31550.993954081277</v>
      </c>
      <c r="J680" s="48">
        <v>36792.650081871667</v>
      </c>
      <c r="K680" s="48">
        <v>31439.596031293684</v>
      </c>
      <c r="L680" s="48">
        <v>40733.619258407933</v>
      </c>
      <c r="M680" s="48">
        <v>104451.87321855999</v>
      </c>
      <c r="N680" s="48">
        <v>30160.4783918592</v>
      </c>
    </row>
    <row r="681" spans="1:14" ht="20.399999999999999">
      <c r="A681" s="46">
        <v>676</v>
      </c>
      <c r="B681" s="46" t="s">
        <v>2578</v>
      </c>
      <c r="C681" s="47" t="s">
        <v>2579</v>
      </c>
      <c r="D681" s="46" t="s">
        <v>1223</v>
      </c>
      <c r="E681" s="48">
        <v>804263.17229076987</v>
      </c>
      <c r="F681" s="48">
        <v>84518.538863213063</v>
      </c>
      <c r="G681" s="48">
        <v>88104.846926829356</v>
      </c>
      <c r="H681" s="48">
        <v>184153.8750779822</v>
      </c>
      <c r="I681" s="48">
        <v>99588.332871820807</v>
      </c>
      <c r="J681" s="48">
        <v>106650.03677747629</v>
      </c>
      <c r="K681" s="48">
        <v>97009.25944424473</v>
      </c>
      <c r="L681" s="48">
        <v>118077.62007992115</v>
      </c>
      <c r="M681" s="48">
        <v>104451.87321855999</v>
      </c>
      <c r="N681" s="48">
        <v>86172.795405312005</v>
      </c>
    </row>
    <row r="682" spans="1:14" ht="20.399999999999999">
      <c r="A682" s="46">
        <v>677</v>
      </c>
      <c r="B682" s="46" t="s">
        <v>2580</v>
      </c>
      <c r="C682" s="47" t="s">
        <v>2581</v>
      </c>
      <c r="D682" s="46" t="s">
        <v>1336</v>
      </c>
      <c r="E682" s="48">
        <v>120432.49441411879</v>
      </c>
      <c r="F682" s="48">
        <v>69152.362664347645</v>
      </c>
      <c r="G682" s="48">
        <v>74872.408371479047</v>
      </c>
      <c r="H682" s="48">
        <v>168807.28360534529</v>
      </c>
      <c r="I682" s="48">
        <v>70328.751886471684</v>
      </c>
      <c r="J682" s="48">
        <v>142161.6107472906</v>
      </c>
      <c r="K682" s="48">
        <v>66450.976093232646</v>
      </c>
      <c r="L682" s="48">
        <v>87255.177941539325</v>
      </c>
      <c r="M682" s="48">
        <v>182790.77813247999</v>
      </c>
      <c r="N682" s="48">
        <v>113317.22595798527</v>
      </c>
    </row>
    <row r="683" spans="1:14">
      <c r="A683" s="46">
        <v>678</v>
      </c>
      <c r="B683" s="46" t="s">
        <v>2582</v>
      </c>
      <c r="C683" s="47" t="s">
        <v>2583</v>
      </c>
      <c r="D683" s="46" t="s">
        <v>1336</v>
      </c>
      <c r="E683" s="48">
        <v>233121.7783323382</v>
      </c>
      <c r="F683" s="48">
        <v>69152.362664347645</v>
      </c>
      <c r="G683" s="48">
        <v>61297.581798311934</v>
      </c>
      <c r="H683" s="48">
        <v>96748.547568691196</v>
      </c>
      <c r="I683" s="48">
        <v>70328.751886471684</v>
      </c>
      <c r="J683" s="48">
        <v>142161.6107472906</v>
      </c>
      <c r="K683" s="48">
        <v>66450.976093232646</v>
      </c>
      <c r="L683" s="48">
        <v>90486.657769238518</v>
      </c>
      <c r="M683" s="48">
        <v>182790.77813247999</v>
      </c>
      <c r="N683" s="48">
        <v>113317.22595798527</v>
      </c>
    </row>
    <row r="684" spans="1:14">
      <c r="A684" s="46">
        <v>679</v>
      </c>
      <c r="B684" s="46" t="s">
        <v>2584</v>
      </c>
      <c r="C684" s="47" t="s">
        <v>2585</v>
      </c>
      <c r="D684" s="46" t="s">
        <v>1336</v>
      </c>
      <c r="E684" s="48">
        <v>126537.49296206386</v>
      </c>
      <c r="F684" s="48">
        <v>69152.362664347645</v>
      </c>
      <c r="G684" s="48">
        <v>61297.581798311934</v>
      </c>
      <c r="H684" s="48">
        <v>96748.547568691196</v>
      </c>
      <c r="I684" s="48">
        <v>70328.751886471684</v>
      </c>
      <c r="J684" s="48">
        <v>142161.6107472906</v>
      </c>
      <c r="K684" s="48">
        <v>66450.976093232646</v>
      </c>
      <c r="L684" s="48">
        <v>90486.657769238518</v>
      </c>
      <c r="M684" s="48">
        <v>182790.77813247999</v>
      </c>
      <c r="N684" s="48">
        <v>113317.22595798527</v>
      </c>
    </row>
    <row r="685" spans="1:14" ht="20.399999999999999">
      <c r="A685" s="46">
        <v>680</v>
      </c>
      <c r="B685" s="46" t="s">
        <v>2586</v>
      </c>
      <c r="C685" s="47" t="s">
        <v>2587</v>
      </c>
      <c r="D685" s="46" t="s">
        <v>1223</v>
      </c>
      <c r="E685" s="48">
        <v>233121.7783323382</v>
      </c>
      <c r="F685" s="48">
        <v>69152.362664347645</v>
      </c>
      <c r="G685" s="48">
        <v>74872.408371479047</v>
      </c>
      <c r="H685" s="48">
        <v>96748.547568691196</v>
      </c>
      <c r="I685" s="48">
        <v>76674.203184499216</v>
      </c>
      <c r="J685" s="48">
        <v>133152.6366821898</v>
      </c>
      <c r="K685" s="48">
        <v>74269.27714254678</v>
      </c>
      <c r="L685" s="48">
        <v>99103.937309769724</v>
      </c>
      <c r="M685" s="48">
        <v>182790.77813247999</v>
      </c>
      <c r="N685" s="48">
        <v>113317.22595798527</v>
      </c>
    </row>
    <row r="686" spans="1:14">
      <c r="A686" s="46">
        <v>681</v>
      </c>
      <c r="B686" s="46" t="s">
        <v>2588</v>
      </c>
      <c r="C686" s="47" t="s">
        <v>2589</v>
      </c>
      <c r="D686" s="46" t="s">
        <v>1223</v>
      </c>
      <c r="E686" s="48">
        <v>2270.5290642461537</v>
      </c>
      <c r="F686" s="48">
        <v>2830.6457642229766</v>
      </c>
      <c r="G686" s="48">
        <v>4243.357349504</v>
      </c>
      <c r="H686" s="48">
        <v>4965.3809231272962</v>
      </c>
      <c r="I686" s="48">
        <v>2643.9380408447996</v>
      </c>
      <c r="J686" s="48">
        <v>3513.4998853893121</v>
      </c>
      <c r="K686" s="48">
        <v>2643.9380408448005</v>
      </c>
      <c r="L686" s="48">
        <v>2492.4828246778879</v>
      </c>
      <c r="M686" s="48">
        <v>12011.965420134402</v>
      </c>
      <c r="N686" s="48">
        <v>1723.45590810624</v>
      </c>
    </row>
    <row r="687" spans="1:14">
      <c r="A687" s="46">
        <v>682</v>
      </c>
      <c r="B687" s="46" t="s">
        <v>2590</v>
      </c>
      <c r="C687" s="47" t="s">
        <v>2591</v>
      </c>
      <c r="D687" s="46" t="s">
        <v>1223</v>
      </c>
      <c r="E687" s="48">
        <v>656.35462025266975</v>
      </c>
      <c r="F687" s="48">
        <v>3700.2076087674882</v>
      </c>
      <c r="G687" s="48">
        <v>1481.9109512883199</v>
      </c>
      <c r="H687" s="48">
        <v>2546.0144097024004</v>
      </c>
      <c r="I687" s="48">
        <v>969.44394830975989</v>
      </c>
      <c r="J687" s="48">
        <v>1531.525591067136</v>
      </c>
      <c r="K687" s="48">
        <v>947.41113130272004</v>
      </c>
      <c r="L687" s="48">
        <v>2350.1671474176001</v>
      </c>
      <c r="M687" s="48">
        <v>12011.965420134402</v>
      </c>
      <c r="N687" s="48">
        <v>1579.8345824307198</v>
      </c>
    </row>
    <row r="688" spans="1:14" ht="20.399999999999999">
      <c r="A688" s="46">
        <v>683</v>
      </c>
      <c r="B688" s="46" t="s">
        <v>2592</v>
      </c>
      <c r="C688" s="47" t="s">
        <v>2593</v>
      </c>
      <c r="D688" s="46" t="s">
        <v>1223</v>
      </c>
      <c r="E688" s="48">
        <v>2900.1715778606335</v>
      </c>
      <c r="F688" s="48">
        <v>3700.2076087674882</v>
      </c>
      <c r="G688" s="48">
        <v>4243.357349504</v>
      </c>
      <c r="H688" s="48">
        <v>4073.6230555238399</v>
      </c>
      <c r="I688" s="48">
        <v>1568.7365709012481</v>
      </c>
      <c r="J688" s="48">
        <v>2627.0168373833931</v>
      </c>
      <c r="K688" s="48">
        <v>1542.2971904927999</v>
      </c>
      <c r="L688" s="48">
        <v>2017.22680153344</v>
      </c>
      <c r="M688" s="48">
        <v>6267.1123931136008</v>
      </c>
      <c r="N688" s="48">
        <v>962.26288202598403</v>
      </c>
    </row>
    <row r="689" spans="1:14" ht="20.399999999999999">
      <c r="A689" s="46">
        <v>684</v>
      </c>
      <c r="B689" s="46" t="s">
        <v>2594</v>
      </c>
      <c r="C689" s="47" t="s">
        <v>2595</v>
      </c>
      <c r="D689" s="46" t="s">
        <v>1223</v>
      </c>
      <c r="E689" s="48">
        <v>931.10771710262429</v>
      </c>
      <c r="F689" s="48">
        <v>3700.2076087674882</v>
      </c>
      <c r="G689" s="48">
        <v>4243.357349504</v>
      </c>
      <c r="H689" s="48">
        <v>3309.8187326131201</v>
      </c>
      <c r="I689" s="48">
        <v>1568.7365709012481</v>
      </c>
      <c r="J689" s="48">
        <v>2342.3332569262075</v>
      </c>
      <c r="K689" s="48">
        <v>1432.1331054576001</v>
      </c>
      <c r="L689" s="48">
        <v>2136.0408073195522</v>
      </c>
      <c r="M689" s="48">
        <v>6267.1123931136008</v>
      </c>
      <c r="N689" s="48">
        <v>1579.8345824307198</v>
      </c>
    </row>
    <row r="690" spans="1:14" ht="20.399999999999999">
      <c r="A690" s="46">
        <v>685</v>
      </c>
      <c r="B690" s="46" t="s">
        <v>2596</v>
      </c>
      <c r="C690" s="47" t="s">
        <v>2597</v>
      </c>
      <c r="D690" s="46" t="s">
        <v>1223</v>
      </c>
      <c r="E690" s="48">
        <v>2117.9495111288124</v>
      </c>
      <c r="F690" s="48">
        <v>3700.2076087674882</v>
      </c>
      <c r="G690" s="48">
        <v>4243.357349504</v>
      </c>
      <c r="H690" s="48">
        <v>3437.7722773058558</v>
      </c>
      <c r="I690" s="48">
        <v>3084.5943809855999</v>
      </c>
      <c r="J690" s="48">
        <v>2432.4229975772155</v>
      </c>
      <c r="K690" s="48">
        <v>3084.5943809855999</v>
      </c>
      <c r="L690" s="48">
        <v>3205.3668593945604</v>
      </c>
      <c r="M690" s="48">
        <v>16942.093836050433</v>
      </c>
      <c r="N690" s="48">
        <v>1938.8878966195198</v>
      </c>
    </row>
    <row r="691" spans="1:14" ht="20.399999999999999">
      <c r="A691" s="46">
        <v>686</v>
      </c>
      <c r="B691" s="46" t="s">
        <v>2598</v>
      </c>
      <c r="C691" s="47" t="s">
        <v>2599</v>
      </c>
      <c r="D691" s="46" t="s">
        <v>1223</v>
      </c>
      <c r="E691" s="48">
        <v>1144.8045702081452</v>
      </c>
      <c r="F691" s="48">
        <v>3700.2076087674882</v>
      </c>
      <c r="G691" s="48">
        <v>1490.9688871689921</v>
      </c>
      <c r="H691" s="48">
        <v>1757.4027669022721</v>
      </c>
      <c r="I691" s="48">
        <v>1674.49409253504</v>
      </c>
      <c r="J691" s="48">
        <v>1585.5794354577406</v>
      </c>
      <c r="K691" s="48">
        <v>1652.461275528</v>
      </c>
      <c r="L691" s="48">
        <v>1424.4624210181119</v>
      </c>
      <c r="M691" s="48">
        <v>6439.4579839242242</v>
      </c>
      <c r="N691" s="48">
        <v>990.98714716108805</v>
      </c>
    </row>
    <row r="692" spans="1:14" ht="30.6">
      <c r="A692" s="46">
        <v>687</v>
      </c>
      <c r="B692" s="46" t="s">
        <v>2600</v>
      </c>
      <c r="C692" s="47" t="s">
        <v>2601</v>
      </c>
      <c r="D692" s="46" t="s">
        <v>1223</v>
      </c>
      <c r="E692" s="48">
        <v>2179.7079016763078</v>
      </c>
      <c r="F692" s="48">
        <v>3700.2076087674882</v>
      </c>
      <c r="G692" s="48">
        <v>4243.357349504</v>
      </c>
      <c r="H692" s="48">
        <v>4965.3809231272962</v>
      </c>
      <c r="I692" s="48">
        <v>2643.9380408447996</v>
      </c>
      <c r="J692" s="48">
        <v>1726.1194308733131</v>
      </c>
      <c r="K692" s="48">
        <v>2643.9380408448005</v>
      </c>
      <c r="L692" s="48">
        <v>1638.58876111616</v>
      </c>
      <c r="M692" s="48">
        <v>6382.0094536540164</v>
      </c>
      <c r="N692" s="48">
        <v>1867.07723378176</v>
      </c>
    </row>
    <row r="693" spans="1:14" ht="20.399999999999999">
      <c r="A693" s="46">
        <v>688</v>
      </c>
      <c r="B693" s="46" t="s">
        <v>2602</v>
      </c>
      <c r="C693" s="47" t="s">
        <v>2603</v>
      </c>
      <c r="D693" s="46" t="s">
        <v>1223</v>
      </c>
      <c r="E693" s="48">
        <v>1144.8045702081452</v>
      </c>
      <c r="F693" s="48">
        <v>3700.2076087674882</v>
      </c>
      <c r="G693" s="48">
        <v>4243.357349504</v>
      </c>
      <c r="H693" s="48">
        <v>2291.4129687321602</v>
      </c>
      <c r="I693" s="48">
        <v>1674.49409253504</v>
      </c>
      <c r="J693" s="48">
        <v>1765.7589167597566</v>
      </c>
      <c r="K693" s="48">
        <v>1652.461275528</v>
      </c>
      <c r="L693" s="48">
        <v>2017.22680153344</v>
      </c>
      <c r="M693" s="48">
        <v>5744.8530270207993</v>
      </c>
      <c r="N693" s="48">
        <v>1077.1599425663999</v>
      </c>
    </row>
    <row r="694" spans="1:14" ht="20.399999999999999">
      <c r="A694" s="46">
        <v>689</v>
      </c>
      <c r="B694" s="46" t="s">
        <v>2604</v>
      </c>
      <c r="C694" s="47" t="s">
        <v>2605</v>
      </c>
      <c r="D694" s="46" t="s">
        <v>1223</v>
      </c>
      <c r="E694" s="48">
        <v>2156.0943994081476</v>
      </c>
      <c r="F694" s="48">
        <v>3700.2076087674882</v>
      </c>
      <c r="G694" s="48">
        <v>4243.357349504</v>
      </c>
      <c r="H694" s="48">
        <v>3819.0216145536001</v>
      </c>
      <c r="I694" s="48">
        <v>2802.5743232954878</v>
      </c>
      <c r="J694" s="48">
        <v>2522.5127382282235</v>
      </c>
      <c r="K694" s="48">
        <v>2754.1021258800001</v>
      </c>
      <c r="L694" s="48">
        <v>2326.6654759434236</v>
      </c>
      <c r="M694" s="48">
        <v>10967.446687948799</v>
      </c>
      <c r="N694" s="48">
        <v>2154.3198851327998</v>
      </c>
    </row>
    <row r="695" spans="1:14" ht="20.399999999999999">
      <c r="A695" s="46">
        <v>690</v>
      </c>
      <c r="B695" s="46" t="s">
        <v>2606</v>
      </c>
      <c r="C695" s="47" t="s">
        <v>2607</v>
      </c>
      <c r="D695" s="46" t="s">
        <v>1223</v>
      </c>
      <c r="E695" s="48">
        <v>2297.7754130171079</v>
      </c>
      <c r="F695" s="48">
        <v>3700.2076087674882</v>
      </c>
      <c r="G695" s="48">
        <v>4243.357349504</v>
      </c>
      <c r="H695" s="48">
        <v>4582.8259374643203</v>
      </c>
      <c r="I695" s="48">
        <v>2802.5743232954878</v>
      </c>
      <c r="J695" s="48">
        <v>2612.6024788792315</v>
      </c>
      <c r="K695" s="48">
        <v>2754.1021258800001</v>
      </c>
      <c r="L695" s="48">
        <v>2492.4828246778879</v>
      </c>
      <c r="M695" s="48">
        <v>10967.446687948799</v>
      </c>
      <c r="N695" s="48">
        <v>2297.9412108083202</v>
      </c>
    </row>
    <row r="696" spans="1:14" ht="20.399999999999999">
      <c r="A696" s="46">
        <v>691</v>
      </c>
      <c r="B696" s="46" t="s">
        <v>2608</v>
      </c>
      <c r="C696" s="47" t="s">
        <v>2609</v>
      </c>
      <c r="D696" s="46" t="s">
        <v>1223</v>
      </c>
      <c r="E696" s="48">
        <v>3087.9195273747691</v>
      </c>
      <c r="F696" s="48">
        <v>3700.2076087674882</v>
      </c>
      <c r="G696" s="48">
        <v>4243.357349504</v>
      </c>
      <c r="H696" s="48">
        <v>3309.8187326131201</v>
      </c>
      <c r="I696" s="48">
        <v>3965.9070612671999</v>
      </c>
      <c r="J696" s="48">
        <v>3243.2306634362881</v>
      </c>
      <c r="K696" s="48">
        <v>3965.9070612671999</v>
      </c>
      <c r="L696" s="48">
        <v>2017.22680153344</v>
      </c>
      <c r="M696" s="48">
        <v>12534.224786227202</v>
      </c>
      <c r="N696" s="48">
        <v>1077.1599425663999</v>
      </c>
    </row>
    <row r="697" spans="1:14" ht="20.399999999999999">
      <c r="A697" s="46">
        <v>692</v>
      </c>
      <c r="B697" s="46" t="s">
        <v>2610</v>
      </c>
      <c r="C697" s="47" t="s">
        <v>2611</v>
      </c>
      <c r="D697" s="46" t="s">
        <v>1223</v>
      </c>
      <c r="E697" s="48">
        <v>1424.0758290951876</v>
      </c>
      <c r="F697" s="48">
        <v>3700.2076087674882</v>
      </c>
      <c r="G697" s="48">
        <v>4243.357349504</v>
      </c>
      <c r="H697" s="48">
        <v>2036.8115277619199</v>
      </c>
      <c r="I697" s="48">
        <v>1674.49409253504</v>
      </c>
      <c r="J697" s="48">
        <v>1423.4179022859262</v>
      </c>
      <c r="K697" s="48">
        <v>1652.461275528</v>
      </c>
      <c r="L697" s="48">
        <v>2017.22680153344</v>
      </c>
      <c r="M697" s="48">
        <v>6267.1123931136008</v>
      </c>
      <c r="N697" s="48">
        <v>1436.2132567551998</v>
      </c>
    </row>
    <row r="698" spans="1:14" ht="20.399999999999999">
      <c r="A698" s="46">
        <v>693</v>
      </c>
      <c r="B698" s="46" t="s">
        <v>2612</v>
      </c>
      <c r="C698" s="47" t="s">
        <v>2613</v>
      </c>
      <c r="D698" s="46" t="s">
        <v>1223</v>
      </c>
      <c r="E698" s="48">
        <v>1424.0758290951876</v>
      </c>
      <c r="F698" s="48">
        <v>3700.2076087674882</v>
      </c>
      <c r="G698" s="48">
        <v>4243.357349504</v>
      </c>
      <c r="H698" s="48">
        <v>3819.0216145536001</v>
      </c>
      <c r="I698" s="48">
        <v>1321.9690204223998</v>
      </c>
      <c r="J698" s="48">
        <v>1405.3999541557248</v>
      </c>
      <c r="K698" s="48">
        <v>1321.9690204224003</v>
      </c>
      <c r="L698" s="48">
        <v>2017.22680153344</v>
      </c>
      <c r="M698" s="48">
        <v>6267.1123931136008</v>
      </c>
      <c r="N698" s="48">
        <v>2010.6985594572802</v>
      </c>
    </row>
    <row r="699" spans="1:14" ht="20.399999999999999">
      <c r="A699" s="46">
        <v>694</v>
      </c>
      <c r="B699" s="46" t="s">
        <v>2614</v>
      </c>
      <c r="C699" s="47" t="s">
        <v>2615</v>
      </c>
      <c r="D699" s="46" t="s">
        <v>1223</v>
      </c>
      <c r="E699" s="48">
        <v>2900.1715778606335</v>
      </c>
      <c r="F699" s="48">
        <v>3700.2076087674882</v>
      </c>
      <c r="G699" s="48">
        <v>4243.357349504</v>
      </c>
      <c r="H699" s="48">
        <v>3309.8187326131201</v>
      </c>
      <c r="I699" s="48">
        <v>1674.49409253504</v>
      </c>
      <c r="J699" s="48">
        <v>3423.4101447383041</v>
      </c>
      <c r="K699" s="48">
        <v>1652.461275528</v>
      </c>
      <c r="L699" s="48">
        <v>2017.22680153344</v>
      </c>
      <c r="M699" s="48">
        <v>12011.965420134402</v>
      </c>
      <c r="N699" s="48">
        <v>2728.8051878348801</v>
      </c>
    </row>
    <row r="700" spans="1:14" ht="20.399999999999999">
      <c r="A700" s="46">
        <v>695</v>
      </c>
      <c r="B700" s="46" t="s">
        <v>2616</v>
      </c>
      <c r="C700" s="47" t="s">
        <v>2617</v>
      </c>
      <c r="D700" s="46" t="s">
        <v>1223</v>
      </c>
      <c r="E700" s="48">
        <v>1627.5152332516432</v>
      </c>
      <c r="F700" s="48">
        <v>3700.2076087674882</v>
      </c>
      <c r="G700" s="48">
        <v>4243.357349504</v>
      </c>
      <c r="H700" s="48">
        <v>3309.8187326131201</v>
      </c>
      <c r="I700" s="48">
        <v>1674.49409253504</v>
      </c>
      <c r="J700" s="48">
        <v>2702.6922195302395</v>
      </c>
      <c r="K700" s="48">
        <v>1652.461275528</v>
      </c>
      <c r="L700" s="48">
        <v>2017.22680153344</v>
      </c>
      <c r="M700" s="48">
        <v>12011.965420134402</v>
      </c>
      <c r="N700" s="48">
        <v>2728.8051878348801</v>
      </c>
    </row>
    <row r="701" spans="1:14" ht="20.399999999999999">
      <c r="A701" s="46">
        <v>696</v>
      </c>
      <c r="B701" s="46" t="s">
        <v>2618</v>
      </c>
      <c r="C701" s="47" t="s">
        <v>2619</v>
      </c>
      <c r="D701" s="46" t="s">
        <v>1223</v>
      </c>
      <c r="E701" s="48">
        <v>1526.4060936108601</v>
      </c>
      <c r="F701" s="48">
        <v>3700.2076087674882</v>
      </c>
      <c r="G701" s="48">
        <v>4243.357349504</v>
      </c>
      <c r="H701" s="48">
        <v>3309.8187326131201</v>
      </c>
      <c r="I701" s="48">
        <v>1674.49409253504</v>
      </c>
      <c r="J701" s="48">
        <v>2450.4409457074175</v>
      </c>
      <c r="K701" s="48">
        <v>1652.461275528</v>
      </c>
      <c r="L701" s="48">
        <v>2017.22680153344</v>
      </c>
      <c r="M701" s="48">
        <v>6267.1123931136008</v>
      </c>
      <c r="N701" s="48">
        <v>1436.2132567551998</v>
      </c>
    </row>
    <row r="702" spans="1:14" ht="20.399999999999999">
      <c r="A702" s="46">
        <v>697</v>
      </c>
      <c r="B702" s="46" t="s">
        <v>2620</v>
      </c>
      <c r="C702" s="47" t="s">
        <v>2621</v>
      </c>
      <c r="D702" s="46" t="s">
        <v>1223</v>
      </c>
      <c r="E702" s="48">
        <v>3342.2187825703386</v>
      </c>
      <c r="F702" s="48">
        <v>3700.2076087674882</v>
      </c>
      <c r="G702" s="48">
        <v>4243.357349504</v>
      </c>
      <c r="H702" s="48">
        <v>7383.44178813696</v>
      </c>
      <c r="I702" s="48">
        <v>4406.5634014080006</v>
      </c>
      <c r="J702" s="48">
        <v>4684.6665138524149</v>
      </c>
      <c r="K702" s="48">
        <v>4406.5634014080006</v>
      </c>
      <c r="L702" s="48">
        <v>4511.0152746265603</v>
      </c>
      <c r="M702" s="48">
        <v>6267.1123931136008</v>
      </c>
      <c r="N702" s="48">
        <v>3734.15446756352</v>
      </c>
    </row>
    <row r="703" spans="1:14" ht="30.6">
      <c r="A703" s="46">
        <v>698</v>
      </c>
      <c r="B703" s="46" t="s">
        <v>2622</v>
      </c>
      <c r="C703" s="47" t="s">
        <v>2623</v>
      </c>
      <c r="D703" s="46" t="s">
        <v>1223</v>
      </c>
      <c r="E703" s="48">
        <v>2335.9203012964435</v>
      </c>
      <c r="F703" s="48">
        <v>3700.2076087674882</v>
      </c>
      <c r="G703" s="48">
        <v>4243.357349504</v>
      </c>
      <c r="H703" s="48">
        <v>7383.44178813696</v>
      </c>
      <c r="I703" s="48">
        <v>4406.5634014080006</v>
      </c>
      <c r="J703" s="48">
        <v>4504.4870325503998</v>
      </c>
      <c r="K703" s="48">
        <v>4406.5634014080006</v>
      </c>
      <c r="L703" s="48">
        <v>4511.0152746265603</v>
      </c>
      <c r="M703" s="48">
        <v>12011.965420134402</v>
      </c>
      <c r="N703" s="48">
        <v>3734.15446756352</v>
      </c>
    </row>
    <row r="704" spans="1:14" ht="20.399999999999999">
      <c r="A704" s="46">
        <v>699</v>
      </c>
      <c r="B704" s="46" t="s">
        <v>2624</v>
      </c>
      <c r="C704" s="47" t="s">
        <v>2625</v>
      </c>
      <c r="D704" s="46" t="s">
        <v>1223</v>
      </c>
      <c r="E704" s="48">
        <v>3761.8125536430275</v>
      </c>
      <c r="F704" s="48">
        <v>3700.2076087674882</v>
      </c>
      <c r="G704" s="48">
        <v>4243.357349504</v>
      </c>
      <c r="H704" s="48">
        <v>6619.6374652262402</v>
      </c>
      <c r="I704" s="48">
        <v>4406.5634014080006</v>
      </c>
      <c r="J704" s="48">
        <v>4684.6665138524149</v>
      </c>
      <c r="K704" s="48">
        <v>4406.5634014080006</v>
      </c>
      <c r="L704" s="48">
        <v>4511.0152746265603</v>
      </c>
      <c r="M704" s="48">
        <v>12011.965420134402</v>
      </c>
      <c r="N704" s="48">
        <v>3734.15446756352</v>
      </c>
    </row>
    <row r="705" spans="1:14" ht="20.399999999999999">
      <c r="A705" s="46">
        <v>700</v>
      </c>
      <c r="B705" s="46" t="s">
        <v>2626</v>
      </c>
      <c r="C705" s="47" t="s">
        <v>2627</v>
      </c>
      <c r="D705" s="46" t="s">
        <v>1223</v>
      </c>
      <c r="E705" s="48">
        <v>2839.0695419333911</v>
      </c>
      <c r="F705" s="48">
        <v>3700.2076087674882</v>
      </c>
      <c r="G705" s="48">
        <v>4243.357349504</v>
      </c>
      <c r="H705" s="48">
        <v>7128.8403471667207</v>
      </c>
      <c r="I705" s="48">
        <v>2802.5743232954878</v>
      </c>
      <c r="J705" s="48">
        <v>3884.6696168714643</v>
      </c>
      <c r="K705" s="48">
        <v>2754.1021258800001</v>
      </c>
      <c r="L705" s="48">
        <v>3798.1312399098879</v>
      </c>
      <c r="M705" s="48">
        <v>6267.1123931136008</v>
      </c>
      <c r="N705" s="48">
        <v>2872.4265135103997</v>
      </c>
    </row>
    <row r="706" spans="1:14" ht="20.399999999999999">
      <c r="A706" s="46">
        <v>701</v>
      </c>
      <c r="B706" s="46" t="s">
        <v>2628</v>
      </c>
      <c r="C706" s="47" t="s">
        <v>2629</v>
      </c>
      <c r="D706" s="46" t="s">
        <v>1223</v>
      </c>
      <c r="E706" s="48">
        <v>2839.0695419333911</v>
      </c>
      <c r="F706" s="48">
        <v>3700.2076087674882</v>
      </c>
      <c r="G706" s="48">
        <v>4243.357349504</v>
      </c>
      <c r="H706" s="48">
        <v>7128.8403471667207</v>
      </c>
      <c r="I706" s="48">
        <v>2802.5743232954878</v>
      </c>
      <c r="J706" s="48">
        <v>4248.6321691015373</v>
      </c>
      <c r="K706" s="48">
        <v>2754.1021258800001</v>
      </c>
      <c r="L706" s="48">
        <v>3798.1312399098879</v>
      </c>
      <c r="M706" s="48">
        <v>6267.1123931136008</v>
      </c>
      <c r="N706" s="48">
        <v>3590.533141888</v>
      </c>
    </row>
    <row r="707" spans="1:14" ht="20.399999999999999">
      <c r="A707" s="46">
        <v>702</v>
      </c>
      <c r="B707" s="46" t="s">
        <v>2630</v>
      </c>
      <c r="C707" s="47" t="s">
        <v>2631</v>
      </c>
      <c r="D707" s="46" t="s">
        <v>1223</v>
      </c>
      <c r="E707" s="48">
        <v>2417.6593476093049</v>
      </c>
      <c r="F707" s="48">
        <v>3700.2076087674882</v>
      </c>
      <c r="G707" s="48">
        <v>4243.357349504</v>
      </c>
      <c r="H707" s="48">
        <v>4965.3809231272962</v>
      </c>
      <c r="I707" s="48">
        <v>2802.5743232954878</v>
      </c>
      <c r="J707" s="48">
        <v>3900.8857701886463</v>
      </c>
      <c r="K707" s="48">
        <v>2643.9380408448005</v>
      </c>
      <c r="L707" s="48">
        <v>2492.4828246778879</v>
      </c>
      <c r="M707" s="48">
        <v>6267.1123931136008</v>
      </c>
      <c r="N707" s="48">
        <v>1867.07723378176</v>
      </c>
    </row>
    <row r="708" spans="1:14">
      <c r="A708" s="46">
        <v>703</v>
      </c>
      <c r="B708" s="46" t="s">
        <v>2632</v>
      </c>
      <c r="C708" s="47" t="s">
        <v>2633</v>
      </c>
      <c r="D708" s="46" t="s">
        <v>1223</v>
      </c>
      <c r="E708" s="48">
        <v>931.10771710262429</v>
      </c>
      <c r="F708" s="48">
        <v>3700.2076087674882</v>
      </c>
      <c r="G708" s="48">
        <v>1313.2374966455359</v>
      </c>
      <c r="H708" s="48">
        <v>2291.4129687321602</v>
      </c>
      <c r="I708" s="48">
        <v>1498.2315564787198</v>
      </c>
      <c r="J708" s="48">
        <v>3333.3204040872961</v>
      </c>
      <c r="K708" s="48">
        <v>1432.1331054576001</v>
      </c>
      <c r="L708" s="48">
        <v>2611.2968304639999</v>
      </c>
      <c r="M708" s="48">
        <v>5222.5936609279997</v>
      </c>
      <c r="N708" s="48">
        <v>990.98714716108805</v>
      </c>
    </row>
    <row r="709" spans="1:14" ht="20.399999999999999">
      <c r="A709" s="46">
        <v>704</v>
      </c>
      <c r="B709" s="46" t="s">
        <v>2634</v>
      </c>
      <c r="C709" s="47" t="s">
        <v>2635</v>
      </c>
      <c r="D709" s="46" t="s">
        <v>1223</v>
      </c>
      <c r="E709" s="48">
        <v>1373.7654842497739</v>
      </c>
      <c r="F709" s="48">
        <v>3700.2076087674882</v>
      </c>
      <c r="G709" s="48">
        <v>2342.1047684535429</v>
      </c>
      <c r="H709" s="48">
        <v>2546.0144097024004</v>
      </c>
      <c r="I709" s="48">
        <v>2802.5743232954878</v>
      </c>
      <c r="J709" s="48">
        <v>2645.0347855135947</v>
      </c>
      <c r="K709" s="48">
        <v>2423.6098707744004</v>
      </c>
      <c r="L709" s="48">
        <v>2136.0408073195522</v>
      </c>
      <c r="M709" s="48">
        <v>5222.5936609279997</v>
      </c>
      <c r="N709" s="48">
        <v>1292.5919310796801</v>
      </c>
    </row>
    <row r="710" spans="1:14" ht="30.6">
      <c r="A710" s="46">
        <v>705</v>
      </c>
      <c r="B710" s="46" t="s">
        <v>2636</v>
      </c>
      <c r="C710" s="47" t="s">
        <v>2637</v>
      </c>
      <c r="D710" s="46" t="s">
        <v>1223</v>
      </c>
      <c r="E710" s="48">
        <v>2597.4852494975999</v>
      </c>
      <c r="F710" s="48">
        <v>3700.2076087674882</v>
      </c>
      <c r="G710" s="48">
        <v>4243.357349504</v>
      </c>
      <c r="H710" s="48">
        <v>3183.1708363356161</v>
      </c>
      <c r="I710" s="48">
        <v>2802.5743232954878</v>
      </c>
      <c r="J710" s="48">
        <v>3216.2037412409854</v>
      </c>
      <c r="K710" s="48">
        <v>2423.6098707744004</v>
      </c>
      <c r="L710" s="48">
        <v>2848.9248420362237</v>
      </c>
      <c r="M710" s="48">
        <v>16712.299714969602</v>
      </c>
      <c r="N710" s="48">
        <v>2297.9412108083202</v>
      </c>
    </row>
    <row r="711" spans="1:14" ht="20.399999999999999">
      <c r="A711" s="46">
        <v>706</v>
      </c>
      <c r="B711" s="46" t="s">
        <v>2638</v>
      </c>
      <c r="C711" s="47" t="s">
        <v>2639</v>
      </c>
      <c r="D711" s="46" t="s">
        <v>1223</v>
      </c>
      <c r="E711" s="48">
        <v>1526.4060936108601</v>
      </c>
      <c r="F711" s="48">
        <v>3700.2076087674882</v>
      </c>
      <c r="G711" s="48">
        <v>1490.9688871689921</v>
      </c>
      <c r="H711" s="48">
        <v>3309.8187326131201</v>
      </c>
      <c r="I711" s="48">
        <v>1674.49409253504</v>
      </c>
      <c r="J711" s="48">
        <v>2225.2165940798977</v>
      </c>
      <c r="K711" s="48">
        <v>1652.461275528</v>
      </c>
      <c r="L711" s="48">
        <v>2017.22680153344</v>
      </c>
      <c r="M711" s="48">
        <v>6267.1123931136008</v>
      </c>
      <c r="N711" s="48">
        <v>1436.2132567551998</v>
      </c>
    </row>
    <row r="712" spans="1:14" ht="30.6">
      <c r="A712" s="46">
        <v>707</v>
      </c>
      <c r="B712" s="46" t="s">
        <v>2640</v>
      </c>
      <c r="C712" s="47" t="s">
        <v>2641</v>
      </c>
      <c r="D712" s="46" t="s">
        <v>1223</v>
      </c>
      <c r="E712" s="48">
        <v>2900.1715778606335</v>
      </c>
      <c r="F712" s="48">
        <v>3700.2076087674882</v>
      </c>
      <c r="G712" s="48">
        <v>1490.9688871689921</v>
      </c>
      <c r="H712" s="48">
        <v>2546.0144097024004</v>
      </c>
      <c r="I712" s="48">
        <v>1674.49409253504</v>
      </c>
      <c r="J712" s="48">
        <v>2459.4499197725181</v>
      </c>
      <c r="K712" s="48">
        <v>1652.461275528</v>
      </c>
      <c r="L712" s="48">
        <v>2017.22680153344</v>
      </c>
      <c r="M712" s="48">
        <v>16712.299714969602</v>
      </c>
      <c r="N712" s="48">
        <v>2728.8051878348801</v>
      </c>
    </row>
    <row r="713" spans="1:14" ht="20.399999999999999">
      <c r="A713" s="46">
        <v>708</v>
      </c>
      <c r="B713" s="46" t="s">
        <v>2642</v>
      </c>
      <c r="C713" s="47" t="s">
        <v>2643</v>
      </c>
      <c r="D713" s="46" t="s">
        <v>1223</v>
      </c>
      <c r="E713" s="48">
        <v>2594.8903591384615</v>
      </c>
      <c r="F713" s="48">
        <v>3700.2076087674882</v>
      </c>
      <c r="G713" s="48">
        <v>3376.8964199456641</v>
      </c>
      <c r="H713" s="48">
        <v>4837.4273784345605</v>
      </c>
      <c r="I713" s="48">
        <v>3789.6445252108801</v>
      </c>
      <c r="J713" s="48">
        <v>3877.4624376193842</v>
      </c>
      <c r="K713" s="48">
        <v>3745.5788911968002</v>
      </c>
      <c r="L713" s="48">
        <v>2017.22680153344</v>
      </c>
      <c r="M713" s="48">
        <v>12534.224786227202</v>
      </c>
      <c r="N713" s="48">
        <v>2441.5625364838397</v>
      </c>
    </row>
    <row r="714" spans="1:14" ht="20.399999999999999">
      <c r="A714" s="46">
        <v>709</v>
      </c>
      <c r="B714" s="46" t="s">
        <v>2644</v>
      </c>
      <c r="C714" s="47" t="s">
        <v>2645</v>
      </c>
      <c r="D714" s="46" t="s">
        <v>1223</v>
      </c>
      <c r="E714" s="48">
        <v>915.84365616651576</v>
      </c>
      <c r="F714" s="48">
        <v>3700.2076087674882</v>
      </c>
      <c r="G714" s="48">
        <v>4243.357349504</v>
      </c>
      <c r="H714" s="48">
        <v>2036.8115277619199</v>
      </c>
      <c r="I714" s="48">
        <v>1568.7365709012481</v>
      </c>
      <c r="J714" s="48">
        <v>1531.525591067136</v>
      </c>
      <c r="K714" s="48">
        <v>1432.1331054576001</v>
      </c>
      <c r="L714" s="48">
        <v>2017.22680153344</v>
      </c>
      <c r="M714" s="48">
        <v>12534.224786227202</v>
      </c>
      <c r="N714" s="48">
        <v>861.72795405312002</v>
      </c>
    </row>
    <row r="715" spans="1:14" ht="20.399999999999999">
      <c r="A715" s="46">
        <v>710</v>
      </c>
      <c r="B715" s="46" t="s">
        <v>2646</v>
      </c>
      <c r="C715" s="47" t="s">
        <v>2647</v>
      </c>
      <c r="D715" s="46" t="s">
        <v>1223</v>
      </c>
      <c r="E715" s="48">
        <v>1068.484265527602</v>
      </c>
      <c r="F715" s="48">
        <v>3700.2076087674882</v>
      </c>
      <c r="G715" s="48">
        <v>1394.2040189951103</v>
      </c>
      <c r="H715" s="48">
        <v>1782.2100867916802</v>
      </c>
      <c r="I715" s="48">
        <v>1568.7365709012481</v>
      </c>
      <c r="J715" s="48">
        <v>1522.5166170020352</v>
      </c>
      <c r="K715" s="48">
        <v>1542.2971904927999</v>
      </c>
      <c r="L715" s="48">
        <v>2017.22680153344</v>
      </c>
      <c r="M715" s="48">
        <v>5222.5936609279997</v>
      </c>
      <c r="N715" s="48">
        <v>1005.3492797286401</v>
      </c>
    </row>
    <row r="716" spans="1:14" ht="20.399999999999999">
      <c r="A716" s="46">
        <v>711</v>
      </c>
      <c r="B716" s="46" t="s">
        <v>2648</v>
      </c>
      <c r="C716" s="47" t="s">
        <v>2649</v>
      </c>
      <c r="D716" s="46" t="s">
        <v>1223</v>
      </c>
      <c r="E716" s="48">
        <v>2597.4852494975999</v>
      </c>
      <c r="F716" s="48">
        <v>3700.2076087674882</v>
      </c>
      <c r="G716" s="48">
        <v>4243.357349504</v>
      </c>
      <c r="H716" s="48">
        <v>3819.0216145536001</v>
      </c>
      <c r="I716" s="48">
        <v>2203.2817007040003</v>
      </c>
      <c r="J716" s="48">
        <v>2639.6294010745341</v>
      </c>
      <c r="K716" s="48">
        <v>1982.9535306335999</v>
      </c>
      <c r="L716" s="48">
        <v>2848.9248420362237</v>
      </c>
      <c r="M716" s="48">
        <v>6267.1123931136008</v>
      </c>
      <c r="N716" s="48">
        <v>1292.5919310796801</v>
      </c>
    </row>
    <row r="717" spans="1:14">
      <c r="A717" s="46">
        <v>712</v>
      </c>
      <c r="B717" s="46" t="s">
        <v>2650</v>
      </c>
      <c r="C717" s="47" t="s">
        <v>2651</v>
      </c>
      <c r="D717" s="46" t="s">
        <v>1223</v>
      </c>
      <c r="E717" s="48">
        <v>1543.9597636873846</v>
      </c>
      <c r="F717" s="48">
        <v>3700.2076087674882</v>
      </c>
      <c r="G717" s="48">
        <v>2440.8444298554627</v>
      </c>
      <c r="H717" s="48">
        <v>4073.6230555238399</v>
      </c>
      <c r="I717" s="48">
        <v>2802.5743232954878</v>
      </c>
      <c r="J717" s="48">
        <v>3900.8857701886463</v>
      </c>
      <c r="K717" s="48">
        <v>2643.9380408448005</v>
      </c>
      <c r="L717" s="48">
        <v>3205.3668593945604</v>
      </c>
      <c r="M717" s="48">
        <v>6267.1123931136008</v>
      </c>
      <c r="N717" s="48">
        <v>1723.45590810624</v>
      </c>
    </row>
    <row r="718" spans="1:14" ht="30.6">
      <c r="A718" s="46">
        <v>713</v>
      </c>
      <c r="B718" s="46" t="s">
        <v>2652</v>
      </c>
      <c r="C718" s="47" t="s">
        <v>2653</v>
      </c>
      <c r="D718" s="46" t="s">
        <v>1223</v>
      </c>
      <c r="E718" s="48">
        <v>1271.4962759778462</v>
      </c>
      <c r="F718" s="48">
        <v>3700.2076087674882</v>
      </c>
      <c r="G718" s="48">
        <v>1188.1400578611199</v>
      </c>
      <c r="H718" s="48">
        <v>3819.0216145536001</v>
      </c>
      <c r="I718" s="48">
        <v>1321.9690204223998</v>
      </c>
      <c r="J718" s="48">
        <v>1765.7589167597566</v>
      </c>
      <c r="K718" s="48">
        <v>1321.9690204224003</v>
      </c>
      <c r="L718" s="48">
        <v>2017.22680153344</v>
      </c>
      <c r="M718" s="48">
        <v>5222.5936609279997</v>
      </c>
      <c r="N718" s="48">
        <v>1436.2132567551998</v>
      </c>
    </row>
    <row r="719" spans="1:14" ht="20.399999999999999">
      <c r="A719" s="46">
        <v>714</v>
      </c>
      <c r="B719" s="46" t="s">
        <v>2654</v>
      </c>
      <c r="C719" s="47" t="s">
        <v>2655</v>
      </c>
      <c r="D719" s="46" t="s">
        <v>1223</v>
      </c>
      <c r="E719" s="48">
        <v>299709.83648049232</v>
      </c>
      <c r="F719" s="48">
        <v>138303.41968028006</v>
      </c>
      <c r="G719" s="48">
        <v>261351.64327698943</v>
      </c>
      <c r="H719" s="48">
        <v>383185.61384753301</v>
      </c>
      <c r="I719" s="48">
        <v>290833.18449292803</v>
      </c>
      <c r="J719" s="48">
        <v>405944.37137344206</v>
      </c>
      <c r="K719" s="48">
        <v>289886.0377554294</v>
      </c>
      <c r="L719" s="48">
        <v>165364.28873437853</v>
      </c>
      <c r="M719" s="48">
        <v>639663.27159046137</v>
      </c>
      <c r="N719" s="48">
        <v>201069.85594572799</v>
      </c>
    </row>
    <row r="720" spans="1:14">
      <c r="A720" s="46">
        <v>715</v>
      </c>
      <c r="B720" s="46" t="s">
        <v>2656</v>
      </c>
      <c r="C720" s="47" t="s">
        <v>2657</v>
      </c>
      <c r="D720" s="46" t="s">
        <v>1223</v>
      </c>
      <c r="E720" s="48">
        <v>472270.04536320001</v>
      </c>
      <c r="F720" s="48">
        <v>153669.59587914546</v>
      </c>
      <c r="G720" s="48">
        <v>587881.2554423603</v>
      </c>
      <c r="H720" s="48">
        <v>3055217.2916428796</v>
      </c>
      <c r="I720" s="48">
        <v>456519.96838586882</v>
      </c>
      <c r="J720" s="48">
        <v>357656.27038450172</v>
      </c>
      <c r="K720" s="48">
        <v>405921.69226046948</v>
      </c>
      <c r="L720" s="48">
        <v>427303.47379822232</v>
      </c>
      <c r="M720" s="48">
        <v>1932359.65454336</v>
      </c>
      <c r="N720" s="48">
        <v>244156.25364838401</v>
      </c>
    </row>
    <row r="721" spans="1:14">
      <c r="A721" s="46">
        <v>716</v>
      </c>
      <c r="B721" s="46" t="s">
        <v>2658</v>
      </c>
      <c r="C721" s="47" t="s">
        <v>2659</v>
      </c>
      <c r="D721" s="46" t="s">
        <v>1223</v>
      </c>
      <c r="E721" s="48">
        <v>1471302.8336315076</v>
      </c>
      <c r="F721" s="48">
        <v>461004.87069219071</v>
      </c>
      <c r="G721" s="48">
        <v>1178868.0628812436</v>
      </c>
      <c r="H721" s="48">
        <v>1527608.6458214398</v>
      </c>
      <c r="I721" s="48">
        <v>1330782.147225216</v>
      </c>
      <c r="J721" s="48">
        <v>537835.75168651773</v>
      </c>
      <c r="K721" s="48">
        <v>1299749.8939147484</v>
      </c>
      <c r="L721" s="48">
        <v>1406589.399862001</v>
      </c>
      <c r="M721" s="48">
        <v>1462326.2250598399</v>
      </c>
      <c r="N721" s="48">
        <v>646295.96553984005</v>
      </c>
    </row>
    <row r="722" spans="1:14" ht="20.399999999999999">
      <c r="A722" s="46">
        <v>717</v>
      </c>
      <c r="B722" s="46" t="s">
        <v>2660</v>
      </c>
      <c r="C722" s="47" t="s">
        <v>2661</v>
      </c>
      <c r="D722" s="46" t="s">
        <v>1223</v>
      </c>
      <c r="E722" s="48">
        <v>653912.3705028923</v>
      </c>
      <c r="F722" s="48">
        <v>59931.873555979262</v>
      </c>
      <c r="G722" s="48">
        <v>72019.56658419712</v>
      </c>
      <c r="H722" s="48">
        <v>86564.489929881602</v>
      </c>
      <c r="I722" s="48">
        <v>37896.445252108802</v>
      </c>
      <c r="J722" s="48">
        <v>143588.63223920259</v>
      </c>
      <c r="K722" s="48">
        <v>37526.998976534764</v>
      </c>
      <c r="L722" s="48">
        <v>63834.456669107713</v>
      </c>
      <c r="M722" s="48">
        <v>120119.65420134399</v>
      </c>
      <c r="N722" s="48">
        <v>49549.357358054403</v>
      </c>
    </row>
    <row r="723" spans="1:14">
      <c r="A723" s="46">
        <v>718</v>
      </c>
      <c r="B723" s="46" t="s">
        <v>2662</v>
      </c>
      <c r="C723" s="47" t="s">
        <v>2663</v>
      </c>
      <c r="D723" s="46" t="s">
        <v>1223</v>
      </c>
      <c r="E723" s="48">
        <v>835554.69564258447</v>
      </c>
      <c r="F723" s="48">
        <v>691504.04191724805</v>
      </c>
      <c r="G723" s="48">
        <v>587810.75042793772</v>
      </c>
      <c r="H723" s="48">
        <v>2036811.5277619199</v>
      </c>
      <c r="I723" s="48">
        <v>361338.19891545601</v>
      </c>
      <c r="J723" s="48">
        <v>442520.80607775133</v>
      </c>
      <c r="K723" s="48">
        <v>360819.28200930619</v>
      </c>
      <c r="L723" s="48">
        <v>427303.47379822232</v>
      </c>
      <c r="M723" s="48">
        <v>1279535.44692736</v>
      </c>
      <c r="N723" s="48">
        <v>775555.15864780801</v>
      </c>
    </row>
    <row r="724" spans="1:14">
      <c r="A724" s="46">
        <v>719</v>
      </c>
      <c r="B724" s="46" t="s">
        <v>2664</v>
      </c>
      <c r="C724" s="47" t="s">
        <v>2665</v>
      </c>
      <c r="D724" s="46" t="s">
        <v>1223</v>
      </c>
      <c r="E724" s="48">
        <v>35519.46979832471</v>
      </c>
      <c r="F724" s="48">
        <v>59931.873555979262</v>
      </c>
      <c r="G724" s="48">
        <v>72019.56658419712</v>
      </c>
      <c r="H724" s="48">
        <v>53975.505485690876</v>
      </c>
      <c r="I724" s="48">
        <v>62573.200299993601</v>
      </c>
      <c r="J724" s="48">
        <v>118906.44569391041</v>
      </c>
      <c r="K724" s="48">
        <v>60920.739024465598</v>
      </c>
      <c r="L724" s="48">
        <v>63834.456669107713</v>
      </c>
      <c r="M724" s="48">
        <v>120119.65420134399</v>
      </c>
      <c r="N724" s="48">
        <v>41362.941794549763</v>
      </c>
    </row>
    <row r="725" spans="1:14" ht="30.6">
      <c r="A725" s="46">
        <v>720</v>
      </c>
      <c r="B725" s="46" t="s">
        <v>2666</v>
      </c>
      <c r="C725" s="47" t="s">
        <v>2667</v>
      </c>
      <c r="D725" s="46" t="s">
        <v>1223</v>
      </c>
      <c r="E725" s="48">
        <v>185916.26220180272</v>
      </c>
      <c r="F725" s="48">
        <v>59931.873555979262</v>
      </c>
      <c r="G725" s="48">
        <v>72019.56658419712</v>
      </c>
      <c r="H725" s="48">
        <v>65629.72324005171</v>
      </c>
      <c r="I725" s="48">
        <v>62573.200299993601</v>
      </c>
      <c r="J725" s="48">
        <v>124233.75235774001</v>
      </c>
      <c r="K725" s="48">
        <v>56679.421750610396</v>
      </c>
      <c r="L725" s="48">
        <v>63834.456669107713</v>
      </c>
      <c r="M725" s="48">
        <v>120119.65420134399</v>
      </c>
      <c r="N725" s="48">
        <v>49549.357358054403</v>
      </c>
    </row>
    <row r="726" spans="1:14" ht="20.399999999999999">
      <c r="A726" s="46">
        <v>721</v>
      </c>
      <c r="B726" s="46" t="s">
        <v>2668</v>
      </c>
      <c r="C726" s="47" t="s">
        <v>2669</v>
      </c>
      <c r="D726" s="46" t="s">
        <v>1223</v>
      </c>
      <c r="E726" s="48">
        <v>176645.34477509934</v>
      </c>
      <c r="F726" s="48">
        <v>59931.873555979262</v>
      </c>
      <c r="G726" s="48">
        <v>72019.56658419712</v>
      </c>
      <c r="H726" s="48">
        <v>65629.72324005171</v>
      </c>
      <c r="I726" s="48">
        <v>62573.200299993601</v>
      </c>
      <c r="J726" s="48">
        <v>72059.780555386256</v>
      </c>
      <c r="K726" s="48">
        <v>60920.739024465598</v>
      </c>
      <c r="L726" s="48">
        <v>25994.154298853886</v>
      </c>
      <c r="M726" s="48">
        <v>120119.65420134399</v>
      </c>
      <c r="N726" s="48">
        <v>49549.357358054403</v>
      </c>
    </row>
    <row r="727" spans="1:14" ht="20.399999999999999">
      <c r="A727" s="46">
        <v>722</v>
      </c>
      <c r="B727" s="46" t="s">
        <v>2670</v>
      </c>
      <c r="C727" s="47" t="s">
        <v>2671</v>
      </c>
      <c r="D727" s="46" t="s">
        <v>1223</v>
      </c>
      <c r="E727" s="48">
        <v>256436.22372662445</v>
      </c>
      <c r="F727" s="48">
        <v>192085.68920051662</v>
      </c>
      <c r="G727" s="48">
        <v>132027.16774825985</v>
      </c>
      <c r="H727" s="48">
        <v>469599.95420966297</v>
      </c>
      <c r="I727" s="48">
        <v>70328.751886471684</v>
      </c>
      <c r="J727" s="48">
        <v>277296.22172380262</v>
      </c>
      <c r="K727" s="48">
        <v>68002.086410528253</v>
      </c>
      <c r="L727" s="48">
        <v>239230.04217771365</v>
      </c>
      <c r="M727" s="48">
        <v>217608.50442147171</v>
      </c>
      <c r="N727" s="48">
        <v>51847.298568862716</v>
      </c>
    </row>
    <row r="728" spans="1:14" ht="20.399999999999999">
      <c r="A728" s="46">
        <v>723</v>
      </c>
      <c r="B728" s="46" t="s">
        <v>2672</v>
      </c>
      <c r="C728" s="47" t="s">
        <v>2673</v>
      </c>
      <c r="D728" s="46" t="s">
        <v>2674</v>
      </c>
      <c r="E728" s="48">
        <v>2594.8903591384615</v>
      </c>
      <c r="F728" s="48">
        <v>2307.080749714944</v>
      </c>
      <c r="G728" s="48">
        <v>1490.9688871689921</v>
      </c>
      <c r="H728" s="48">
        <v>2291.4129687321602</v>
      </c>
      <c r="I728" s="48">
        <v>1674.49409253504</v>
      </c>
      <c r="J728" s="48">
        <v>2275.666848844462</v>
      </c>
      <c r="K728" s="48">
        <v>1652.461275528</v>
      </c>
      <c r="L728" s="48">
        <v>1860.5489917056</v>
      </c>
      <c r="M728" s="48">
        <v>15879.507752821621</v>
      </c>
      <c r="N728" s="48">
        <v>2010.6985594572802</v>
      </c>
    </row>
    <row r="729" spans="1:14">
      <c r="A729" s="46">
        <v>724</v>
      </c>
      <c r="B729" s="46" t="s">
        <v>2675</v>
      </c>
      <c r="C729" s="47" t="s">
        <v>2676</v>
      </c>
      <c r="D729" s="46" t="s">
        <v>2674</v>
      </c>
      <c r="E729" s="48">
        <v>1831.6873123330315</v>
      </c>
      <c r="F729" s="48">
        <v>2307.080749714944</v>
      </c>
      <c r="G729" s="48">
        <v>1490.9688871689921</v>
      </c>
      <c r="H729" s="48">
        <v>1868.3828821969919</v>
      </c>
      <c r="I729" s="48">
        <v>1674.49409253504</v>
      </c>
      <c r="J729" s="48">
        <v>2504.4947900980219</v>
      </c>
      <c r="K729" s="48">
        <v>1652.461275528</v>
      </c>
      <c r="L729" s="48">
        <v>1711.705072369152</v>
      </c>
      <c r="M729" s="48">
        <v>3140.6137555580544</v>
      </c>
      <c r="N729" s="48">
        <v>1867.07723378176</v>
      </c>
    </row>
    <row r="730" spans="1:14">
      <c r="A730" s="46">
        <v>725</v>
      </c>
      <c r="B730" s="46" t="s">
        <v>2677</v>
      </c>
      <c r="C730" s="47" t="s">
        <v>2678</v>
      </c>
      <c r="D730" s="46" t="s">
        <v>2674</v>
      </c>
      <c r="E730" s="48">
        <v>1984.3279216941178</v>
      </c>
      <c r="F730" s="48">
        <v>2307.080749714944</v>
      </c>
      <c r="G730" s="48">
        <v>1342.8593950661118</v>
      </c>
      <c r="H730" s="48">
        <v>1868.3828821969919</v>
      </c>
      <c r="I730" s="48">
        <v>1498.2315564787198</v>
      </c>
      <c r="J730" s="48">
        <v>2504.4947900980219</v>
      </c>
      <c r="K730" s="48">
        <v>1498.2315564787198</v>
      </c>
      <c r="L730" s="48">
        <v>1711.705072369152</v>
      </c>
      <c r="M730" s="48">
        <v>3140.6137555580544</v>
      </c>
      <c r="N730" s="48">
        <v>1867.07723378176</v>
      </c>
    </row>
    <row r="731" spans="1:14">
      <c r="A731" s="46">
        <v>726</v>
      </c>
      <c r="B731" s="46" t="s">
        <v>2679</v>
      </c>
      <c r="C731" s="47" t="s">
        <v>2680</v>
      </c>
      <c r="D731" s="46" t="s">
        <v>2674</v>
      </c>
      <c r="E731" s="48">
        <v>1984.3279216941178</v>
      </c>
      <c r="F731" s="48">
        <v>2307.080749714944</v>
      </c>
      <c r="G731" s="48">
        <v>1342.8593950661118</v>
      </c>
      <c r="H731" s="48">
        <v>1868.3828821969919</v>
      </c>
      <c r="I731" s="48">
        <v>1498.2315564787198</v>
      </c>
      <c r="J731" s="48">
        <v>2504.4947900980219</v>
      </c>
      <c r="K731" s="48">
        <v>1498.2315564787198</v>
      </c>
      <c r="L731" s="48">
        <v>1711.705072369152</v>
      </c>
      <c r="M731" s="48">
        <v>3140.6137555580544</v>
      </c>
      <c r="N731" s="48">
        <v>1867.07723378176</v>
      </c>
    </row>
    <row r="732" spans="1:14">
      <c r="A732" s="46">
        <v>727</v>
      </c>
      <c r="B732" s="46" t="s">
        <v>2681</v>
      </c>
      <c r="C732" s="47" t="s">
        <v>2682</v>
      </c>
      <c r="D732" s="46" t="s">
        <v>2674</v>
      </c>
      <c r="E732" s="48">
        <v>1679.0467029719459</v>
      </c>
      <c r="F732" s="48">
        <v>2307.080749714944</v>
      </c>
      <c r="G732" s="48">
        <v>1323.111462785728</v>
      </c>
      <c r="H732" s="48">
        <v>1868.3828821969919</v>
      </c>
      <c r="I732" s="48">
        <v>1674.49409253504</v>
      </c>
      <c r="J732" s="48">
        <v>1963.9563461919743</v>
      </c>
      <c r="K732" s="48">
        <v>1277.9033864083199</v>
      </c>
      <c r="L732" s="48">
        <v>1412.7115852810239</v>
      </c>
      <c r="M732" s="48">
        <v>3140.6137555580544</v>
      </c>
      <c r="N732" s="48">
        <v>1565.4724498631681</v>
      </c>
    </row>
    <row r="733" spans="1:14">
      <c r="A733" s="46">
        <v>728</v>
      </c>
      <c r="B733" s="46" t="s">
        <v>2683</v>
      </c>
      <c r="C733" s="47" t="s">
        <v>2684</v>
      </c>
      <c r="D733" s="46" t="s">
        <v>2674</v>
      </c>
      <c r="E733" s="48">
        <v>1450.0857889303168</v>
      </c>
      <c r="F733" s="48">
        <v>2307.080749714944</v>
      </c>
      <c r="G733" s="48">
        <v>1323.111462785728</v>
      </c>
      <c r="H733" s="48">
        <v>1868.3828821969919</v>
      </c>
      <c r="I733" s="48">
        <v>1674.49409253504</v>
      </c>
      <c r="J733" s="48">
        <v>1963.9563461919743</v>
      </c>
      <c r="K733" s="48">
        <v>1277.9033864083199</v>
      </c>
      <c r="L733" s="48">
        <v>1412.7115852810239</v>
      </c>
      <c r="M733" s="48">
        <v>3140.6137555580544</v>
      </c>
      <c r="N733" s="48">
        <v>1565.4724498631681</v>
      </c>
    </row>
    <row r="734" spans="1:14">
      <c r="A734" s="46">
        <v>729</v>
      </c>
      <c r="B734" s="46" t="s">
        <v>2685</v>
      </c>
      <c r="C734" s="47" t="s">
        <v>2686</v>
      </c>
      <c r="D734" s="46" t="s">
        <v>2674</v>
      </c>
      <c r="E734" s="48">
        <v>1679.0467029719459</v>
      </c>
      <c r="F734" s="48">
        <v>2307.080749714944</v>
      </c>
      <c r="G734" s="48">
        <v>1323.111462785728</v>
      </c>
      <c r="H734" s="48">
        <v>1868.3828821969919</v>
      </c>
      <c r="I734" s="48">
        <v>1674.49409253504</v>
      </c>
      <c r="J734" s="48">
        <v>1981.9742943221756</v>
      </c>
      <c r="K734" s="48">
        <v>1277.9033864083199</v>
      </c>
      <c r="L734" s="48">
        <v>1412.7115852810239</v>
      </c>
      <c r="M734" s="48">
        <v>4234.5354007524329</v>
      </c>
      <c r="N734" s="48">
        <v>1579.8345824307198</v>
      </c>
    </row>
    <row r="735" spans="1:14">
      <c r="A735" s="46">
        <v>730</v>
      </c>
      <c r="B735" s="46" t="s">
        <v>2687</v>
      </c>
      <c r="C735" s="47" t="s">
        <v>2688</v>
      </c>
      <c r="D735" s="46" t="s">
        <v>2674</v>
      </c>
      <c r="E735" s="48">
        <v>1679.0467029719459</v>
      </c>
      <c r="F735" s="48">
        <v>2307.080749714944</v>
      </c>
      <c r="G735" s="48">
        <v>1323.111462785728</v>
      </c>
      <c r="H735" s="48">
        <v>1868.3828821969919</v>
      </c>
      <c r="I735" s="48">
        <v>1674.49409253504</v>
      </c>
      <c r="J735" s="48">
        <v>1963.9563461919743</v>
      </c>
      <c r="K735" s="48">
        <v>1277.9033864083199</v>
      </c>
      <c r="L735" s="48">
        <v>1412.7115852810239</v>
      </c>
      <c r="M735" s="48">
        <v>4234.5354007524329</v>
      </c>
      <c r="N735" s="48">
        <v>1565.4724498631681</v>
      </c>
    </row>
    <row r="736" spans="1:14">
      <c r="A736" s="46">
        <v>731</v>
      </c>
      <c r="B736" s="46" t="s">
        <v>2689</v>
      </c>
      <c r="C736" s="47" t="s">
        <v>2690</v>
      </c>
      <c r="D736" s="46" t="s">
        <v>2674</v>
      </c>
      <c r="E736" s="48">
        <v>1679.0467029719459</v>
      </c>
      <c r="F736" s="48">
        <v>2307.080749714944</v>
      </c>
      <c r="G736" s="48">
        <v>1323.111462785728</v>
      </c>
      <c r="H736" s="48">
        <v>1868.3828821969919</v>
      </c>
      <c r="I736" s="48">
        <v>1674.49409253504</v>
      </c>
      <c r="J736" s="48">
        <v>1963.9563461919743</v>
      </c>
      <c r="K736" s="48">
        <v>1277.9033864083199</v>
      </c>
      <c r="L736" s="48">
        <v>1412.7115852810239</v>
      </c>
      <c r="M736" s="48">
        <v>4234.5354007524329</v>
      </c>
      <c r="N736" s="48">
        <v>1565.4724498631681</v>
      </c>
    </row>
    <row r="737" spans="1:14">
      <c r="A737" s="46">
        <v>732</v>
      </c>
      <c r="B737" s="46" t="s">
        <v>2691</v>
      </c>
      <c r="C737" s="47" t="s">
        <v>2692</v>
      </c>
      <c r="D737" s="46" t="s">
        <v>2674</v>
      </c>
      <c r="E737" s="48">
        <v>1679.0467029719459</v>
      </c>
      <c r="F737" s="48">
        <v>2307.080749714944</v>
      </c>
      <c r="G737" s="48">
        <v>1323.111462785728</v>
      </c>
      <c r="H737" s="48">
        <v>1868.3828821969919</v>
      </c>
      <c r="I737" s="48">
        <v>1674.49409253504</v>
      </c>
      <c r="J737" s="48">
        <v>1963.9563461919743</v>
      </c>
      <c r="K737" s="48">
        <v>1277.9033864083199</v>
      </c>
      <c r="L737" s="48">
        <v>1412.7115852810239</v>
      </c>
      <c r="M737" s="48">
        <v>4234.5354007524329</v>
      </c>
      <c r="N737" s="48">
        <v>1565.4724498631681</v>
      </c>
    </row>
    <row r="738" spans="1:14">
      <c r="A738" s="46">
        <v>733</v>
      </c>
      <c r="B738" s="46" t="s">
        <v>2693</v>
      </c>
      <c r="C738" s="47" t="s">
        <v>2694</v>
      </c>
      <c r="D738" s="46" t="s">
        <v>2674</v>
      </c>
      <c r="E738" s="48">
        <v>1831.6873123330315</v>
      </c>
      <c r="F738" s="48">
        <v>2307.080749714944</v>
      </c>
      <c r="G738" s="48">
        <v>1676.5994506046015</v>
      </c>
      <c r="H738" s="48">
        <v>1868.3828821969919</v>
      </c>
      <c r="I738" s="48">
        <v>1868.3828821969919</v>
      </c>
      <c r="J738" s="48">
        <v>2504.4947900980219</v>
      </c>
      <c r="K738" s="48">
        <v>1872.7894455984001</v>
      </c>
      <c r="L738" s="48">
        <v>1860.5489917056</v>
      </c>
      <c r="M738" s="48">
        <v>4234.5354007524329</v>
      </c>
      <c r="N738" s="48">
        <v>2056.6573836734465</v>
      </c>
    </row>
    <row r="739" spans="1:14">
      <c r="A739" s="46">
        <v>734</v>
      </c>
      <c r="B739" s="46" t="s">
        <v>2695</v>
      </c>
      <c r="C739" s="47" t="s">
        <v>2696</v>
      </c>
      <c r="D739" s="46" t="s">
        <v>2674</v>
      </c>
      <c r="E739" s="48">
        <v>1679.0467029719459</v>
      </c>
      <c r="F739" s="48">
        <v>2307.080749714944</v>
      </c>
      <c r="G739" s="48">
        <v>1323.111462785728</v>
      </c>
      <c r="H739" s="48">
        <v>1868.3828821969919</v>
      </c>
      <c r="I739" s="48">
        <v>1674.49409253504</v>
      </c>
      <c r="J739" s="48">
        <v>1963.9563461919743</v>
      </c>
      <c r="K739" s="48">
        <v>1277.9033864083199</v>
      </c>
      <c r="L739" s="48">
        <v>1885.356311595008</v>
      </c>
      <c r="M739" s="48">
        <v>4234.5354007524329</v>
      </c>
      <c r="N739" s="48">
        <v>1565.4724498631681</v>
      </c>
    </row>
    <row r="740" spans="1:14">
      <c r="A740" s="46">
        <v>735</v>
      </c>
      <c r="B740" s="46" t="s">
        <v>2697</v>
      </c>
      <c r="C740" s="47" t="s">
        <v>2698</v>
      </c>
      <c r="D740" s="46" t="s">
        <v>2674</v>
      </c>
      <c r="E740" s="48">
        <v>2136.968531055204</v>
      </c>
      <c r="F740" s="48">
        <v>2307.080749714944</v>
      </c>
      <c r="G740" s="48">
        <v>1490.9688871689921</v>
      </c>
      <c r="H740" s="48">
        <v>1868.3828821969919</v>
      </c>
      <c r="I740" s="48">
        <v>1674.49409253504</v>
      </c>
      <c r="J740" s="48">
        <v>2504.4947900980219</v>
      </c>
      <c r="K740" s="48">
        <v>1652.461275528</v>
      </c>
      <c r="L740" s="48">
        <v>1860.5489917056</v>
      </c>
      <c r="M740" s="48">
        <v>4234.5354007524329</v>
      </c>
      <c r="N740" s="48">
        <v>2010.6985594572802</v>
      </c>
    </row>
    <row r="741" spans="1:14">
      <c r="A741" s="46">
        <v>736</v>
      </c>
      <c r="B741" s="46" t="s">
        <v>2699</v>
      </c>
      <c r="C741" s="47" t="s">
        <v>2700</v>
      </c>
      <c r="D741" s="46" t="s">
        <v>1223</v>
      </c>
      <c r="E741" s="48">
        <v>1907.2444139667693</v>
      </c>
      <c r="F741" s="48">
        <v>2307.080749714944</v>
      </c>
      <c r="G741" s="48">
        <v>1589.7085485709119</v>
      </c>
      <c r="H741" s="48">
        <v>1868.3828821969919</v>
      </c>
      <c r="I741" s="48">
        <v>1674.49409253504</v>
      </c>
      <c r="J741" s="48">
        <v>2486.4768419678207</v>
      </c>
      <c r="K741" s="48">
        <v>1872.7894455984001</v>
      </c>
      <c r="L741" s="48">
        <v>1860.5489917056</v>
      </c>
      <c r="M741" s="48">
        <v>4234.5354007524329</v>
      </c>
      <c r="N741" s="48">
        <v>1867.07723378176</v>
      </c>
    </row>
    <row r="742" spans="1:14">
      <c r="A742" s="46">
        <v>737</v>
      </c>
      <c r="B742" s="46" t="s">
        <v>2701</v>
      </c>
      <c r="C742" s="47" t="s">
        <v>2702</v>
      </c>
      <c r="D742" s="46" t="s">
        <v>1223</v>
      </c>
      <c r="E742" s="48">
        <v>1663.7826420358369</v>
      </c>
      <c r="F742" s="48">
        <v>2307.080749714944</v>
      </c>
      <c r="G742" s="48">
        <v>1374.4560867147263</v>
      </c>
      <c r="H742" s="48">
        <v>1868.3828821969919</v>
      </c>
      <c r="I742" s="48">
        <v>1568.7365709012481</v>
      </c>
      <c r="J742" s="48">
        <v>2342.3332569262075</v>
      </c>
      <c r="K742" s="48">
        <v>1498.2315564787198</v>
      </c>
      <c r="L742" s="48">
        <v>1711.705072369152</v>
      </c>
      <c r="M742" s="48">
        <v>4234.5354007524329</v>
      </c>
      <c r="N742" s="48">
        <v>1565.4724498631681</v>
      </c>
    </row>
    <row r="743" spans="1:14">
      <c r="A743" s="46">
        <v>738</v>
      </c>
      <c r="B743" s="46" t="s">
        <v>2703</v>
      </c>
      <c r="C743" s="47" t="s">
        <v>2704</v>
      </c>
      <c r="D743" s="46" t="s">
        <v>1223</v>
      </c>
      <c r="E743" s="48">
        <v>9183.0286598399998</v>
      </c>
      <c r="F743" s="48">
        <v>276602.92241531442</v>
      </c>
      <c r="G743" s="48">
        <v>18091.791687621877</v>
      </c>
      <c r="H743" s="48">
        <v>14167.590953682433</v>
      </c>
      <c r="I743" s="48">
        <v>20270.1916464768</v>
      </c>
      <c r="J743" s="48">
        <v>8819.7856097336826</v>
      </c>
      <c r="K743" s="48">
        <v>20099.922036646396</v>
      </c>
      <c r="L743" s="48">
        <v>13056.484152319999</v>
      </c>
      <c r="M743" s="48">
        <v>4587.4133508151353</v>
      </c>
      <c r="N743" s="48">
        <v>235299.12649397465</v>
      </c>
    </row>
    <row r="744" spans="1:14">
      <c r="A744" s="46">
        <v>739</v>
      </c>
      <c r="B744" s="46" t="s">
        <v>2705</v>
      </c>
      <c r="C744" s="47" t="s">
        <v>2706</v>
      </c>
      <c r="D744" s="46" t="s">
        <v>1223</v>
      </c>
      <c r="E744" s="48">
        <v>2361.350226816</v>
      </c>
      <c r="F744" s="48">
        <v>276602.92241531442</v>
      </c>
      <c r="G744" s="48">
        <v>12004.175595277024</v>
      </c>
      <c r="H744" s="48">
        <v>14167.590953682433</v>
      </c>
      <c r="I744" s="48">
        <v>13924.740348449279</v>
      </c>
      <c r="J744" s="48">
        <v>2495.4858160329213</v>
      </c>
      <c r="K744" s="48">
        <v>12861.43659968953</v>
      </c>
      <c r="L744" s="48">
        <v>13056.484152319999</v>
      </c>
      <c r="M744" s="48">
        <v>15879.507752821621</v>
      </c>
      <c r="N744" s="48">
        <v>235299.12649397465</v>
      </c>
    </row>
    <row r="745" spans="1:14" ht="20.399999999999999">
      <c r="A745" s="46">
        <v>740</v>
      </c>
      <c r="B745" s="46" t="s">
        <v>2707</v>
      </c>
      <c r="C745" s="47" t="s">
        <v>2708</v>
      </c>
      <c r="D745" s="46" t="s">
        <v>1223</v>
      </c>
      <c r="E745" s="48">
        <v>530737.07697916415</v>
      </c>
      <c r="F745" s="48">
        <v>2307.080749714944</v>
      </c>
      <c r="G745" s="48">
        <v>1383.98732014592</v>
      </c>
      <c r="H745" s="48">
        <v>1868.3828821969919</v>
      </c>
      <c r="I745" s="48">
        <v>1568.7365709012481</v>
      </c>
      <c r="J745" s="48">
        <v>4237.8214002234163</v>
      </c>
      <c r="K745" s="48">
        <v>1418.9134152533761</v>
      </c>
      <c r="L745" s="48">
        <v>1711.705072369152</v>
      </c>
      <c r="M745" s="48">
        <v>4234.5354007524329</v>
      </c>
      <c r="N745" s="48">
        <v>2010.6985594572802</v>
      </c>
    </row>
    <row r="746" spans="1:14">
      <c r="A746" s="46">
        <v>741</v>
      </c>
      <c r="B746" s="46" t="s">
        <v>2709</v>
      </c>
      <c r="C746" s="47" t="s">
        <v>2710</v>
      </c>
      <c r="D746" s="46" t="s">
        <v>1223</v>
      </c>
      <c r="E746" s="48">
        <v>3831.2792949632581</v>
      </c>
      <c r="F746" s="48">
        <v>2307.080749714944</v>
      </c>
      <c r="G746" s="48">
        <v>3903.8887615436802</v>
      </c>
      <c r="H746" s="48">
        <v>3829.466801875456</v>
      </c>
      <c r="I746" s="48">
        <v>2203.2817007040003</v>
      </c>
      <c r="J746" s="48">
        <v>2558.5486344886272</v>
      </c>
      <c r="K746" s="48">
        <v>2115.15043267584</v>
      </c>
      <c r="L746" s="48">
        <v>4795.6466291471361</v>
      </c>
      <c r="M746" s="48">
        <v>2823.0236005016213</v>
      </c>
      <c r="N746" s="48">
        <v>3475.6360813475844</v>
      </c>
    </row>
    <row r="747" spans="1:14" ht="20.399999999999999">
      <c r="A747" s="46">
        <v>742</v>
      </c>
      <c r="B747" s="46" t="s">
        <v>2711</v>
      </c>
      <c r="C747" s="47" t="s">
        <v>2712</v>
      </c>
      <c r="D747" s="46" t="s">
        <v>1223</v>
      </c>
      <c r="E747" s="48">
        <v>2357.3137307017846</v>
      </c>
      <c r="F747" s="48">
        <v>6918.6309523143673</v>
      </c>
      <c r="G747" s="48">
        <v>3051.9244463396649</v>
      </c>
      <c r="H747" s="48">
        <v>6235.7768311480322</v>
      </c>
      <c r="I747" s="48">
        <v>3437.1194530982398</v>
      </c>
      <c r="J747" s="48">
        <v>58558.331423155199</v>
      </c>
      <c r="K747" s="48">
        <v>3372.9598899737393</v>
      </c>
      <c r="L747" s="48">
        <v>4273.3872630543356</v>
      </c>
      <c r="M747" s="48">
        <v>3175.9015505643242</v>
      </c>
      <c r="N747" s="48">
        <v>6103.9063412095993</v>
      </c>
    </row>
    <row r="748" spans="1:14">
      <c r="A748" s="46">
        <v>743</v>
      </c>
      <c r="B748" s="46" t="s">
        <v>2713</v>
      </c>
      <c r="C748" s="47" t="s">
        <v>2714</v>
      </c>
      <c r="D748" s="46" t="s">
        <v>1223</v>
      </c>
      <c r="E748" s="48">
        <v>3451.2041776541537</v>
      </c>
      <c r="F748" s="48">
        <v>2307.080749714944</v>
      </c>
      <c r="G748" s="48">
        <v>1374.4560867147263</v>
      </c>
      <c r="H748" s="48">
        <v>2027.6719888552961</v>
      </c>
      <c r="I748" s="48">
        <v>1568.7365709012481</v>
      </c>
      <c r="J748" s="48">
        <v>2486.4768419678207</v>
      </c>
      <c r="K748" s="48">
        <v>1498.2315564787198</v>
      </c>
      <c r="L748" s="48">
        <v>1711.705072369152</v>
      </c>
      <c r="M748" s="48">
        <v>4234.5354007524329</v>
      </c>
      <c r="N748" s="48">
        <v>1867.07723378176</v>
      </c>
    </row>
    <row r="749" spans="1:14">
      <c r="A749" s="46">
        <v>744</v>
      </c>
      <c r="B749" s="46" t="s">
        <v>2715</v>
      </c>
      <c r="C749" s="47" t="s">
        <v>2716</v>
      </c>
      <c r="D749" s="46" t="s">
        <v>1223</v>
      </c>
      <c r="E749" s="48">
        <v>21482.639361479243</v>
      </c>
      <c r="F749" s="48">
        <v>829806.15594911296</v>
      </c>
      <c r="G749" s="48">
        <v>506566.05968349817</v>
      </c>
      <c r="H749" s="48">
        <v>953364.8880761778</v>
      </c>
      <c r="I749" s="48">
        <v>572853.24218304001</v>
      </c>
      <c r="J749" s="48">
        <v>898194.71429054975</v>
      </c>
      <c r="K749" s="48">
        <v>557500.7752925345</v>
      </c>
      <c r="L749" s="48">
        <v>225520.73381777765</v>
      </c>
      <c r="M749" s="48">
        <v>3525.2507211263996</v>
      </c>
      <c r="N749" s="48">
        <v>616135.48714798084</v>
      </c>
    </row>
    <row r="750" spans="1:14">
      <c r="A750" s="46">
        <v>745</v>
      </c>
      <c r="B750" s="46" t="s">
        <v>2717</v>
      </c>
      <c r="C750" s="47" t="s">
        <v>2718</v>
      </c>
      <c r="D750" s="46" t="s">
        <v>1223</v>
      </c>
      <c r="E750" s="48">
        <v>1831.6873123330315</v>
      </c>
      <c r="F750" s="48">
        <v>2307.080749714944</v>
      </c>
      <c r="G750" s="48">
        <v>1522.5655788176066</v>
      </c>
      <c r="H750" s="48">
        <v>1868.3828821969919</v>
      </c>
      <c r="I750" s="48">
        <v>1674.49409253504</v>
      </c>
      <c r="J750" s="48">
        <v>2504.4947900980219</v>
      </c>
      <c r="K750" s="48">
        <v>1722.9662899505281</v>
      </c>
      <c r="L750" s="48">
        <v>1860.5489917056</v>
      </c>
      <c r="M750" s="48">
        <v>4234.5354007524329</v>
      </c>
      <c r="N750" s="48">
        <v>1996.3364268897278</v>
      </c>
    </row>
    <row r="751" spans="1:14" ht="20.399999999999999">
      <c r="A751" s="46">
        <v>746</v>
      </c>
      <c r="B751" s="46" t="s">
        <v>2719</v>
      </c>
      <c r="C751" s="47" t="s">
        <v>2720</v>
      </c>
      <c r="D751" s="46" t="s">
        <v>1223</v>
      </c>
      <c r="E751" s="48">
        <v>2357.3137307017846</v>
      </c>
      <c r="F751" s="48">
        <v>10759.848589926913</v>
      </c>
      <c r="G751" s="48">
        <v>2741.3289674337861</v>
      </c>
      <c r="H751" s="48">
        <v>6235.7768311480322</v>
      </c>
      <c r="I751" s="48">
        <v>3084.5943809855999</v>
      </c>
      <c r="J751" s="48">
        <v>38288.139776678392</v>
      </c>
      <c r="K751" s="48">
        <v>3032.4206703129298</v>
      </c>
      <c r="L751" s="48">
        <v>4273.3872630543356</v>
      </c>
      <c r="M751" s="48">
        <v>8116.1928514421625</v>
      </c>
      <c r="N751" s="48">
        <v>6103.9063412095993</v>
      </c>
    </row>
    <row r="752" spans="1:14">
      <c r="A752" s="46">
        <v>747</v>
      </c>
      <c r="B752" s="46" t="s">
        <v>2721</v>
      </c>
      <c r="C752" s="47" t="s">
        <v>2722</v>
      </c>
      <c r="D752" s="46" t="s">
        <v>1223</v>
      </c>
      <c r="E752" s="48">
        <v>1831.6873123330315</v>
      </c>
      <c r="F752" s="48">
        <v>2307.080749714944</v>
      </c>
      <c r="G752" s="48">
        <v>2053.7849571599359</v>
      </c>
      <c r="H752" s="48">
        <v>1868.3828821969919</v>
      </c>
      <c r="I752" s="48">
        <v>2379.54423676032</v>
      </c>
      <c r="J752" s="48">
        <v>2432.4229975772155</v>
      </c>
      <c r="K752" s="48">
        <v>2203.2817007040003</v>
      </c>
      <c r="L752" s="48">
        <v>2929.8750437806075</v>
      </c>
      <c r="M752" s="48">
        <v>8116.1928514421625</v>
      </c>
      <c r="N752" s="48">
        <v>1852.7151012142081</v>
      </c>
    </row>
    <row r="753" spans="1:14">
      <c r="A753" s="46">
        <v>748</v>
      </c>
      <c r="B753" s="46" t="s">
        <v>2723</v>
      </c>
      <c r="C753" s="47" t="s">
        <v>2724</v>
      </c>
      <c r="D753" s="46" t="s">
        <v>1223</v>
      </c>
      <c r="E753" s="48">
        <v>2426833.0482319058</v>
      </c>
      <c r="F753" s="48">
        <v>10759.848589926913</v>
      </c>
      <c r="G753" s="48">
        <v>2741.3289674337861</v>
      </c>
      <c r="H753" s="48">
        <v>6235.7768311480322</v>
      </c>
      <c r="I753" s="48">
        <v>3084.5943809855999</v>
      </c>
      <c r="J753" s="48">
        <v>38288.139776678392</v>
      </c>
      <c r="K753" s="48">
        <v>3032.4206703129298</v>
      </c>
      <c r="L753" s="48">
        <v>4273.3872630543356</v>
      </c>
      <c r="M753" s="48">
        <v>8116.1928514421625</v>
      </c>
      <c r="N753" s="48">
        <v>6103.9063412095993</v>
      </c>
    </row>
    <row r="754" spans="1:14">
      <c r="A754" s="46">
        <v>749</v>
      </c>
      <c r="B754" s="46" t="s">
        <v>2725</v>
      </c>
      <c r="C754" s="47" t="s">
        <v>2726</v>
      </c>
      <c r="D754" s="46" t="s">
        <v>1223</v>
      </c>
      <c r="E754" s="48">
        <v>1351708.9161970969</v>
      </c>
      <c r="F754" s="48">
        <v>922004.5187907205</v>
      </c>
      <c r="G754" s="48">
        <v>1721229.7775582697</v>
      </c>
      <c r="H754" s="48">
        <v>1944085.6829605587</v>
      </c>
      <c r="I754" s="48">
        <v>1921261.643013888</v>
      </c>
      <c r="J754" s="48">
        <v>195314.55773138534</v>
      </c>
      <c r="K754" s="48">
        <v>1919499.0176533246</v>
      </c>
      <c r="L754" s="48">
        <v>674965.39344150433</v>
      </c>
      <c r="M754" s="48">
        <v>705755.9001254054</v>
      </c>
      <c r="N754" s="48">
        <v>2283435.4569150922</v>
      </c>
    </row>
    <row r="755" spans="1:14" ht="20.399999999999999">
      <c r="A755" s="46">
        <v>750</v>
      </c>
      <c r="B755" s="46" t="s">
        <v>2727</v>
      </c>
      <c r="C755" s="47" t="s">
        <v>2728</v>
      </c>
      <c r="D755" s="46" t="s">
        <v>1223</v>
      </c>
      <c r="E755" s="48">
        <v>106611.8336082505</v>
      </c>
      <c r="F755" s="48">
        <v>61468.621740707327</v>
      </c>
      <c r="G755" s="48">
        <v>39558.031051586637</v>
      </c>
      <c r="H755" s="48">
        <v>48994.456781580797</v>
      </c>
      <c r="I755" s="48">
        <v>45651.996838586885</v>
      </c>
      <c r="J755" s="48">
        <v>41261.101218161661</v>
      </c>
      <c r="K755" s="48">
        <v>42617.989805449448</v>
      </c>
      <c r="L755" s="48">
        <v>137687.15362829057</v>
      </c>
      <c r="M755" s="48">
        <v>148208.73902633516</v>
      </c>
      <c r="N755" s="48">
        <v>32889.283579694078</v>
      </c>
    </row>
    <row r="756" spans="1:14">
      <c r="A756" s="46">
        <v>751</v>
      </c>
      <c r="B756" s="46" t="s">
        <v>2729</v>
      </c>
      <c r="C756" s="47" t="s">
        <v>2730</v>
      </c>
      <c r="D756" s="46" t="s">
        <v>1223</v>
      </c>
      <c r="E756" s="48">
        <v>47926.024750899247</v>
      </c>
      <c r="F756" s="48">
        <v>46934.14358234471</v>
      </c>
      <c r="G756" s="48">
        <v>54670.096733285936</v>
      </c>
      <c r="H756" s="48">
        <v>72409.955460351499</v>
      </c>
      <c r="I756" s="48">
        <v>63278.25044421888</v>
      </c>
      <c r="J756" s="48">
        <v>93513.150795746304</v>
      </c>
      <c r="K756" s="48">
        <v>58712.874497824145</v>
      </c>
      <c r="L756" s="48">
        <v>67005.876669706238</v>
      </c>
      <c r="M756" s="48">
        <v>148208.73902633516</v>
      </c>
      <c r="N756" s="48">
        <v>74539.468025594877</v>
      </c>
    </row>
    <row r="757" spans="1:14">
      <c r="A757" s="46">
        <v>752</v>
      </c>
      <c r="B757" s="46" t="s">
        <v>2731</v>
      </c>
      <c r="C757" s="47" t="s">
        <v>2732</v>
      </c>
      <c r="D757" s="46" t="s">
        <v>1223</v>
      </c>
      <c r="E757" s="48">
        <v>73666.054084430769</v>
      </c>
      <c r="F757" s="48">
        <v>46934.14358234471</v>
      </c>
      <c r="G757" s="48">
        <v>107839.35061326269</v>
      </c>
      <c r="H757" s="48">
        <v>72409.955460351499</v>
      </c>
      <c r="I757" s="48">
        <v>123207.51270336767</v>
      </c>
      <c r="J757" s="48">
        <v>123422.94469188094</v>
      </c>
      <c r="K757" s="48">
        <v>117425.74899564829</v>
      </c>
      <c r="L757" s="48">
        <v>43330.553956304386</v>
      </c>
      <c r="M757" s="48">
        <v>119978.50302131892</v>
      </c>
      <c r="N757" s="48">
        <v>74539.468025594877</v>
      </c>
    </row>
    <row r="758" spans="1:14">
      <c r="A758" s="46">
        <v>753</v>
      </c>
      <c r="B758" s="46" t="s">
        <v>2733</v>
      </c>
      <c r="C758" s="47" t="s">
        <v>2734</v>
      </c>
      <c r="D758" s="46" t="s">
        <v>1223</v>
      </c>
      <c r="E758" s="48">
        <v>559095.07677997288</v>
      </c>
      <c r="F758" s="48">
        <v>113715.44872463105</v>
      </c>
      <c r="G758" s="48">
        <v>109766.90678728643</v>
      </c>
      <c r="H758" s="48">
        <v>38190.216145535996</v>
      </c>
      <c r="I758" s="48">
        <v>121621.1498788608</v>
      </c>
      <c r="J758" s="48">
        <v>20180.101905825788</v>
      </c>
      <c r="K758" s="48">
        <v>123313.27022500148</v>
      </c>
      <c r="L758" s="48">
        <v>298477.75596411136</v>
      </c>
      <c r="M758" s="48">
        <v>119978.50302131892</v>
      </c>
      <c r="N758" s="48">
        <v>64629.596553984004</v>
      </c>
    </row>
    <row r="759" spans="1:14">
      <c r="A759" s="46">
        <v>754</v>
      </c>
      <c r="B759" s="46" t="s">
        <v>2735</v>
      </c>
      <c r="C759" s="47" t="s">
        <v>2736</v>
      </c>
      <c r="D759" s="46" t="s">
        <v>1223</v>
      </c>
      <c r="E759" s="48">
        <v>12119.175933320268</v>
      </c>
      <c r="F759" s="48">
        <v>10759.848589926913</v>
      </c>
      <c r="G759" s="48">
        <v>38342.585315593569</v>
      </c>
      <c r="H759" s="48">
        <v>20181.407554241025</v>
      </c>
      <c r="I759" s="48">
        <v>44946.946694361599</v>
      </c>
      <c r="J759" s="48">
        <v>21441.358274939903</v>
      </c>
      <c r="K759" s="48">
        <v>40610.888307376124</v>
      </c>
      <c r="L759" s="48">
        <v>28320.819774797314</v>
      </c>
      <c r="M759" s="48">
        <v>15879.507752821621</v>
      </c>
      <c r="N759" s="48">
        <v>17090.93775538688</v>
      </c>
    </row>
    <row r="760" spans="1:14">
      <c r="A760" s="46">
        <v>755</v>
      </c>
      <c r="B760" s="46" t="s">
        <v>2737</v>
      </c>
      <c r="C760" s="47" t="s">
        <v>2738</v>
      </c>
      <c r="D760" s="46" t="s">
        <v>1223</v>
      </c>
      <c r="E760" s="48">
        <v>11904.837989655432</v>
      </c>
      <c r="F760" s="48">
        <v>4304.7228250199041</v>
      </c>
      <c r="G760" s="48">
        <v>19795.327317856922</v>
      </c>
      <c r="H760" s="48">
        <v>8405.7644972636153</v>
      </c>
      <c r="I760" s="48">
        <v>22173.827035885057</v>
      </c>
      <c r="J760" s="48">
        <v>8738.704843147776</v>
      </c>
      <c r="K760" s="48">
        <v>21997.564499828739</v>
      </c>
      <c r="L760" s="48">
        <v>15293.059887612415</v>
      </c>
      <c r="M760" s="48">
        <v>15879.507752821621</v>
      </c>
      <c r="N760" s="48">
        <v>6965.634295262721</v>
      </c>
    </row>
    <row r="761" spans="1:14">
      <c r="A761" s="46">
        <v>756</v>
      </c>
      <c r="B761" s="46" t="s">
        <v>2739</v>
      </c>
      <c r="C761" s="47" t="s">
        <v>2740</v>
      </c>
      <c r="D761" s="46" t="s">
        <v>1223</v>
      </c>
      <c r="E761" s="48">
        <v>33580.216648574911</v>
      </c>
      <c r="F761" s="48">
        <v>19979.032049880065</v>
      </c>
      <c r="G761" s="48">
        <v>75057.941011283503</v>
      </c>
      <c r="H761" s="48">
        <v>46374.020412210171</v>
      </c>
      <c r="I761" s="48">
        <v>83724.704626751991</v>
      </c>
      <c r="J761" s="48">
        <v>41261.101218161661</v>
      </c>
      <c r="K761" s="48">
        <v>83759.957133963268</v>
      </c>
      <c r="L761" s="48">
        <v>77496.761686095357</v>
      </c>
      <c r="M761" s="48">
        <v>26818.724204765407</v>
      </c>
      <c r="N761" s="48">
        <v>27431.673204024319</v>
      </c>
    </row>
    <row r="762" spans="1:14">
      <c r="A762" s="46">
        <v>757</v>
      </c>
      <c r="B762" s="46" t="s">
        <v>2741</v>
      </c>
      <c r="C762" s="47" t="s">
        <v>2742</v>
      </c>
      <c r="D762" s="46" t="s">
        <v>1223</v>
      </c>
      <c r="E762" s="48">
        <v>6944.1860900904376</v>
      </c>
      <c r="F762" s="48">
        <v>6918.6309523143673</v>
      </c>
      <c r="G762" s="48">
        <v>26620.21271395763</v>
      </c>
      <c r="H762" s="48">
        <v>14086.640751938048</v>
      </c>
      <c r="I762" s="48">
        <v>29788.368593518084</v>
      </c>
      <c r="J762" s="48">
        <v>15495.435391973371</v>
      </c>
      <c r="K762" s="48">
        <v>29612.106057461762</v>
      </c>
      <c r="L762" s="48">
        <v>21128.002655284225</v>
      </c>
      <c r="M762" s="48">
        <v>22937.066754075673</v>
      </c>
      <c r="N762" s="48">
        <v>6534.7703182361602</v>
      </c>
    </row>
    <row r="763" spans="1:14" ht="20.399999999999999">
      <c r="A763" s="46">
        <v>758</v>
      </c>
      <c r="B763" s="46" t="s">
        <v>2743</v>
      </c>
      <c r="C763" s="47" t="s">
        <v>2744</v>
      </c>
      <c r="D763" s="46" t="s">
        <v>1223</v>
      </c>
      <c r="E763" s="48">
        <v>154486.79753130829</v>
      </c>
      <c r="F763" s="48">
        <v>99884.715062078467</v>
      </c>
      <c r="G763" s="48">
        <v>87985.035405654009</v>
      </c>
      <c r="H763" s="48">
        <v>95427.23137247641</v>
      </c>
      <c r="I763" s="48">
        <v>90775.20606900478</v>
      </c>
      <c r="J763" s="48">
        <v>129909.40601875352</v>
      </c>
      <c r="K763" s="48">
        <v>91471.266823891216</v>
      </c>
      <c r="L763" s="48">
        <v>23290.156430908413</v>
      </c>
      <c r="M763" s="48">
        <v>83279.196214797848</v>
      </c>
      <c r="N763" s="48">
        <v>91055.920478279688</v>
      </c>
    </row>
    <row r="764" spans="1:14" ht="20.399999999999999">
      <c r="A764" s="46">
        <v>759</v>
      </c>
      <c r="B764" s="46" t="s">
        <v>2745</v>
      </c>
      <c r="C764" s="47" t="s">
        <v>2746</v>
      </c>
      <c r="D764" s="46" t="s">
        <v>1223</v>
      </c>
      <c r="E764" s="48">
        <v>96619.185588305132</v>
      </c>
      <c r="F764" s="48">
        <v>190550.24666420379</v>
      </c>
      <c r="G764" s="48">
        <v>283487.09730595083</v>
      </c>
      <c r="H764" s="48">
        <v>556271.50730959361</v>
      </c>
      <c r="I764" s="48">
        <v>316920.03982926335</v>
      </c>
      <c r="J764" s="48">
        <v>166666.02020436479</v>
      </c>
      <c r="K764" s="48">
        <v>315654.47482037905</v>
      </c>
      <c r="L764" s="48">
        <v>235396.65843059251</v>
      </c>
      <c r="M764" s="48">
        <v>423453.54007524322</v>
      </c>
      <c r="N764" s="48">
        <v>533840.46753590787</v>
      </c>
    </row>
    <row r="765" spans="1:14" ht="20.399999999999999">
      <c r="A765" s="46">
        <v>760</v>
      </c>
      <c r="B765" s="46" t="s">
        <v>2747</v>
      </c>
      <c r="C765" s="47" t="s">
        <v>2748</v>
      </c>
      <c r="D765" s="46" t="s">
        <v>1223</v>
      </c>
      <c r="E765" s="48">
        <v>4855.2993509839762</v>
      </c>
      <c r="F765" s="48">
        <v>691504.04191724805</v>
      </c>
      <c r="G765" s="48">
        <v>746528.00331792049</v>
      </c>
      <c r="H765" s="48">
        <v>579592.99930246756</v>
      </c>
      <c r="I765" s="48">
        <v>863686.4266759681</v>
      </c>
      <c r="J765" s="48">
        <v>153873.27703192167</v>
      </c>
      <c r="K765" s="48">
        <v>802119.86171939201</v>
      </c>
      <c r="L765" s="48">
        <v>30860.305942423547</v>
      </c>
      <c r="M765" s="48">
        <v>229370.66754075672</v>
      </c>
      <c r="N765" s="48">
        <v>681770.43298169354</v>
      </c>
    </row>
    <row r="766" spans="1:14" ht="30.6">
      <c r="A766" s="46">
        <v>761</v>
      </c>
      <c r="B766" s="46" t="s">
        <v>2749</v>
      </c>
      <c r="C766" s="47" t="s">
        <v>2750</v>
      </c>
      <c r="D766" s="46" t="s">
        <v>1223</v>
      </c>
      <c r="E766" s="48">
        <v>4855.2993509839762</v>
      </c>
      <c r="F766" s="48">
        <v>691504.04191724805</v>
      </c>
      <c r="G766" s="48">
        <v>746528.00331792049</v>
      </c>
      <c r="H766" s="48">
        <v>1007494.4600748663</v>
      </c>
      <c r="I766" s="48">
        <v>863686.4266759681</v>
      </c>
      <c r="J766" s="48">
        <v>159639.02043358615</v>
      </c>
      <c r="K766" s="48">
        <v>802119.86171939201</v>
      </c>
      <c r="L766" s="48">
        <v>35608.949228622339</v>
      </c>
      <c r="M766" s="48">
        <v>229370.66754075672</v>
      </c>
      <c r="N766" s="48">
        <v>746830.89351270406</v>
      </c>
    </row>
    <row r="767" spans="1:14" ht="20.399999999999999">
      <c r="A767" s="46">
        <v>762</v>
      </c>
      <c r="B767" s="46" t="s">
        <v>2751</v>
      </c>
      <c r="C767" s="47" t="s">
        <v>2752</v>
      </c>
      <c r="D767" s="46" t="s">
        <v>1223</v>
      </c>
      <c r="E767" s="48">
        <v>57380.810511628799</v>
      </c>
      <c r="F767" s="48">
        <v>30736.269342976513</v>
      </c>
      <c r="G767" s="48">
        <v>8721.7314137497597</v>
      </c>
      <c r="H767" s="48">
        <v>12623.008878462977</v>
      </c>
      <c r="I767" s="48">
        <v>6609.8451021119999</v>
      </c>
      <c r="J767" s="48">
        <v>152251.66170020349</v>
      </c>
      <c r="K767" s="48">
        <v>6609.8451021119999</v>
      </c>
      <c r="L767" s="48">
        <v>13764.145593375744</v>
      </c>
      <c r="M767" s="48">
        <v>31406.137555580535</v>
      </c>
      <c r="N767" s="48">
        <v>9191.7648432332808</v>
      </c>
    </row>
    <row r="768" spans="1:14" ht="20.399999999999999">
      <c r="A768" s="46">
        <v>763</v>
      </c>
      <c r="B768" s="46" t="s">
        <v>2753</v>
      </c>
      <c r="C768" s="47" t="s">
        <v>2754</v>
      </c>
      <c r="D768" s="46" t="s">
        <v>1223</v>
      </c>
      <c r="E768" s="48">
        <v>99062.274861433994</v>
      </c>
      <c r="F768" s="48">
        <v>614671.85527450568</v>
      </c>
      <c r="G768" s="48">
        <v>209752.41790702078</v>
      </c>
      <c r="H768" s="48">
        <v>189678.07352282881</v>
      </c>
      <c r="I768" s="48">
        <v>170093.34729434879</v>
      </c>
      <c r="J768" s="48">
        <v>154774.17443843171</v>
      </c>
      <c r="K768" s="48">
        <v>167968.32615965381</v>
      </c>
      <c r="L768" s="48">
        <v>401872.05396633351</v>
      </c>
      <c r="M768" s="48">
        <v>1129209.4402006487</v>
      </c>
      <c r="N768" s="48">
        <v>495493.57358054398</v>
      </c>
    </row>
    <row r="769" spans="1:14" ht="20.399999999999999">
      <c r="A769" s="46">
        <v>764</v>
      </c>
      <c r="B769" s="46" t="s">
        <v>2755</v>
      </c>
      <c r="C769" s="47" t="s">
        <v>2756</v>
      </c>
      <c r="D769" s="46" t="s">
        <v>1223</v>
      </c>
      <c r="E769" s="48">
        <v>143481.08905109434</v>
      </c>
      <c r="F769" s="48">
        <v>61468.621740707327</v>
      </c>
      <c r="G769" s="48">
        <v>57823.841518463276</v>
      </c>
      <c r="H769" s="48">
        <v>12816.244843917313</v>
      </c>
      <c r="I769" s="48">
        <v>65040.875804782088</v>
      </c>
      <c r="J769" s="48">
        <v>225224.35162751999</v>
      </c>
      <c r="K769" s="48">
        <v>63987.530889309521</v>
      </c>
      <c r="L769" s="48">
        <v>23939.063693278717</v>
      </c>
      <c r="M769" s="48">
        <v>30700.381655455138</v>
      </c>
      <c r="N769" s="48">
        <v>222613.05479705601</v>
      </c>
    </row>
    <row r="770" spans="1:14" ht="20.399999999999999">
      <c r="A770" s="46">
        <v>765</v>
      </c>
      <c r="B770" s="46" t="s">
        <v>2757</v>
      </c>
      <c r="C770" s="47" t="s">
        <v>2758</v>
      </c>
      <c r="D770" s="46" t="s">
        <v>1223</v>
      </c>
      <c r="E770" s="48">
        <v>299173.99162133021</v>
      </c>
      <c r="F770" s="48">
        <v>691504.04191724805</v>
      </c>
      <c r="G770" s="48">
        <v>301147.80697326077</v>
      </c>
      <c r="H770" s="48">
        <v>191742.30366731063</v>
      </c>
      <c r="I770" s="48">
        <v>264217.5415484237</v>
      </c>
      <c r="J770" s="48">
        <v>249548.58160329211</v>
      </c>
      <c r="K770" s="48">
        <v>255950.12355723808</v>
      </c>
      <c r="L770" s="48">
        <v>49870.546868201476</v>
      </c>
      <c r="M770" s="48">
        <v>30700.381655455138</v>
      </c>
      <c r="N770" s="48">
        <v>275752.94529699837</v>
      </c>
    </row>
    <row r="771" spans="1:14">
      <c r="A771" s="46">
        <v>766</v>
      </c>
      <c r="B771" s="46" t="s">
        <v>2759</v>
      </c>
      <c r="C771" s="47" t="s">
        <v>2760</v>
      </c>
      <c r="D771" s="46" t="s">
        <v>1223</v>
      </c>
      <c r="E771" s="48">
        <v>67570.944951965532</v>
      </c>
      <c r="F771" s="48">
        <v>53786.186465482235</v>
      </c>
      <c r="G771" s="48">
        <v>99861.343955445802</v>
      </c>
      <c r="H771" s="48">
        <v>126231.394433045</v>
      </c>
      <c r="I771" s="48">
        <v>111926.71039576319</v>
      </c>
      <c r="J771" s="48">
        <v>106305.89396818944</v>
      </c>
      <c r="K771" s="48">
        <v>110904.38768663653</v>
      </c>
      <c r="L771" s="48">
        <v>117696.37074267342</v>
      </c>
      <c r="M771" s="48">
        <v>169381.41603009729</v>
      </c>
      <c r="N771" s="48">
        <v>84736.582148556801</v>
      </c>
    </row>
    <row r="772" spans="1:14">
      <c r="A772" s="46">
        <v>767</v>
      </c>
      <c r="B772" s="46" t="s">
        <v>2761</v>
      </c>
      <c r="C772" s="47" t="s">
        <v>2762</v>
      </c>
      <c r="D772" s="46" t="s">
        <v>1223</v>
      </c>
      <c r="E772" s="48">
        <v>7173.0554197664496</v>
      </c>
      <c r="F772" s="48">
        <v>61468.621740707327</v>
      </c>
      <c r="G772" s="48">
        <v>59492.620787884836</v>
      </c>
      <c r="H772" s="48">
        <v>12705.264728622593</v>
      </c>
      <c r="I772" s="48">
        <v>66098.45102112001</v>
      </c>
      <c r="J772" s="48">
        <v>8468.4356211947506</v>
      </c>
      <c r="K772" s="48">
        <v>66653.678009697411</v>
      </c>
      <c r="L772" s="48">
        <v>11869.649742874111</v>
      </c>
      <c r="M772" s="48">
        <v>52931.692509405402</v>
      </c>
      <c r="N772" s="48">
        <v>112024.63402690561</v>
      </c>
    </row>
    <row r="773" spans="1:14" ht="20.399999999999999">
      <c r="A773" s="46">
        <v>768</v>
      </c>
      <c r="B773" s="46" t="s">
        <v>2763</v>
      </c>
      <c r="C773" s="47" t="s">
        <v>2764</v>
      </c>
      <c r="D773" s="46" t="s">
        <v>1223</v>
      </c>
      <c r="E773" s="48">
        <v>6164.9405152411573</v>
      </c>
      <c r="F773" s="48">
        <v>6918.6309523143673</v>
      </c>
      <c r="G773" s="48">
        <v>10187.958263450104</v>
      </c>
      <c r="H773" s="48">
        <v>10184.057638809601</v>
      </c>
      <c r="I773" s="48">
        <v>11457.064843660801</v>
      </c>
      <c r="J773" s="48">
        <v>26936.832454651398</v>
      </c>
      <c r="K773" s="48">
        <v>11276.395744203073</v>
      </c>
      <c r="L773" s="48">
        <v>9495.9809239823353</v>
      </c>
      <c r="M773" s="48">
        <v>24701.456504389193</v>
      </c>
      <c r="N773" s="48">
        <v>2872.4265135103997</v>
      </c>
    </row>
    <row r="774" spans="1:14" ht="20.399999999999999">
      <c r="A774" s="46">
        <v>769</v>
      </c>
      <c r="B774" s="46" t="s">
        <v>2765</v>
      </c>
      <c r="C774" s="47" t="s">
        <v>2766</v>
      </c>
      <c r="D774" s="46" t="s">
        <v>1223</v>
      </c>
      <c r="E774" s="48">
        <v>6915.1233180680865</v>
      </c>
      <c r="F774" s="48">
        <v>6918.6309523143673</v>
      </c>
      <c r="G774" s="48">
        <v>15084.458072371315</v>
      </c>
      <c r="H774" s="48">
        <v>11966.267725601279</v>
      </c>
      <c r="I774" s="48">
        <v>16885.950954195454</v>
      </c>
      <c r="J774" s="48">
        <v>40810.652514906622</v>
      </c>
      <c r="K774" s="48">
        <v>16773.58358745955</v>
      </c>
      <c r="L774" s="48">
        <v>11869.649742874111</v>
      </c>
      <c r="M774" s="48">
        <v>45168.377608025941</v>
      </c>
      <c r="N774" s="48">
        <v>4595.8824216166404</v>
      </c>
    </row>
    <row r="775" spans="1:14">
      <c r="A775" s="46">
        <v>770</v>
      </c>
      <c r="B775" s="46" t="s">
        <v>2767</v>
      </c>
      <c r="C775" s="47" t="s">
        <v>2768</v>
      </c>
      <c r="D775" s="46" t="s">
        <v>1223</v>
      </c>
      <c r="E775" s="48">
        <v>17508.503720214943</v>
      </c>
      <c r="F775" s="48">
        <v>30736.269342976513</v>
      </c>
      <c r="G775" s="48">
        <v>37456.061139662575</v>
      </c>
      <c r="H775" s="48">
        <v>50523.371075817471</v>
      </c>
      <c r="I775" s="48">
        <v>41421.695973235197</v>
      </c>
      <c r="J775" s="48">
        <v>33322.393271994835</v>
      </c>
      <c r="K775" s="48">
        <v>42157.944586342455</v>
      </c>
      <c r="L775" s="48">
        <v>33538.190842064381</v>
      </c>
      <c r="M775" s="48">
        <v>24701.456504389193</v>
      </c>
      <c r="N775" s="48">
        <v>25420.974644567043</v>
      </c>
    </row>
    <row r="776" spans="1:14">
      <c r="A776" s="46">
        <v>771</v>
      </c>
      <c r="B776" s="46" t="s">
        <v>2769</v>
      </c>
      <c r="C776" s="47" t="s">
        <v>2770</v>
      </c>
      <c r="D776" s="46" t="s">
        <v>1223</v>
      </c>
      <c r="E776" s="48">
        <v>27807.623555635495</v>
      </c>
      <c r="F776" s="48">
        <v>30736.269342976513</v>
      </c>
      <c r="G776" s="48">
        <v>45309.813807571292</v>
      </c>
      <c r="H776" s="48">
        <v>50523.371075817471</v>
      </c>
      <c r="I776" s="48">
        <v>50939.872920276481</v>
      </c>
      <c r="J776" s="48">
        <v>44594.421622248963</v>
      </c>
      <c r="K776" s="48">
        <v>50164.670286700784</v>
      </c>
      <c r="L776" s="48">
        <v>33538.190842064381</v>
      </c>
      <c r="M776" s="48">
        <v>45485.967763082386</v>
      </c>
      <c r="N776" s="48">
        <v>35546.278104691199</v>
      </c>
    </row>
    <row r="777" spans="1:14">
      <c r="A777" s="46">
        <v>772</v>
      </c>
      <c r="B777" s="46" t="s">
        <v>2771</v>
      </c>
      <c r="C777" s="47" t="s">
        <v>2772</v>
      </c>
      <c r="D777" s="46" t="s">
        <v>1223</v>
      </c>
      <c r="E777" s="48">
        <v>41049.349058319065</v>
      </c>
      <c r="F777" s="48">
        <v>44564.391708698626</v>
      </c>
      <c r="G777" s="48">
        <v>28010.862105142274</v>
      </c>
      <c r="H777" s="48">
        <v>48213.679029272069</v>
      </c>
      <c r="I777" s="48">
        <v>31550.993954081277</v>
      </c>
      <c r="J777" s="48">
        <v>52071.870096282626</v>
      </c>
      <c r="K777" s="48">
        <v>30952.582644170077</v>
      </c>
      <c r="L777" s="48">
        <v>31744.229919535614</v>
      </c>
      <c r="M777" s="48">
        <v>81161.928514421641</v>
      </c>
      <c r="N777" s="48">
        <v>35761.710093204478</v>
      </c>
    </row>
    <row r="778" spans="1:14">
      <c r="A778" s="46">
        <v>773</v>
      </c>
      <c r="B778" s="46" t="s">
        <v>2773</v>
      </c>
      <c r="C778" s="47" t="s">
        <v>2774</v>
      </c>
      <c r="D778" s="46" t="s">
        <v>1223</v>
      </c>
      <c r="E778" s="48">
        <v>77924.557484927995</v>
      </c>
      <c r="F778" s="48">
        <v>47639.193726569982</v>
      </c>
      <c r="G778" s="48">
        <v>67494.403956167298</v>
      </c>
      <c r="H778" s="48">
        <v>91977.708259433479</v>
      </c>
      <c r="I778" s="48">
        <v>77379.253328724488</v>
      </c>
      <c r="J778" s="48">
        <v>77459.159011736687</v>
      </c>
      <c r="K778" s="48">
        <v>73228.09434206209</v>
      </c>
      <c r="L778" s="48">
        <v>85461.217019010553</v>
      </c>
      <c r="M778" s="48">
        <v>119978.50302131892</v>
      </c>
      <c r="N778" s="48">
        <v>61757.170040473604</v>
      </c>
    </row>
    <row r="779" spans="1:14">
      <c r="A779" s="46">
        <v>774</v>
      </c>
      <c r="B779" s="46" t="s">
        <v>2775</v>
      </c>
      <c r="C779" s="47" t="s">
        <v>2776</v>
      </c>
      <c r="D779" s="46" t="s">
        <v>1223</v>
      </c>
      <c r="E779" s="48">
        <v>68535.633603127601</v>
      </c>
      <c r="F779" s="48">
        <v>21515.78023460813</v>
      </c>
      <c r="G779" s="48">
        <v>68864.712977103147</v>
      </c>
      <c r="H779" s="48">
        <v>91784.472293979139</v>
      </c>
      <c r="I779" s="48">
        <v>77379.253328724488</v>
      </c>
      <c r="J779" s="48">
        <v>79098.792291585007</v>
      </c>
      <c r="K779" s="48">
        <v>76285.808686299104</v>
      </c>
      <c r="L779" s="48">
        <v>58647.115515390979</v>
      </c>
      <c r="M779" s="48">
        <v>19761.165203511355</v>
      </c>
      <c r="N779" s="48">
        <v>60177.335458042886</v>
      </c>
    </row>
    <row r="780" spans="1:14" ht="20.399999999999999">
      <c r="A780" s="46">
        <v>775</v>
      </c>
      <c r="B780" s="46" t="s">
        <v>2777</v>
      </c>
      <c r="C780" s="47" t="s">
        <v>680</v>
      </c>
      <c r="D780" s="46" t="s">
        <v>1336</v>
      </c>
      <c r="E780" s="48">
        <v>39060.731935501899</v>
      </c>
      <c r="F780" s="48">
        <v>76834.797939572731</v>
      </c>
      <c r="G780" s="48">
        <v>90406.58692170179</v>
      </c>
      <c r="H780" s="48">
        <v>61831.592000141827</v>
      </c>
      <c r="I780" s="48">
        <v>103994.89627322881</v>
      </c>
      <c r="J780" s="48">
        <v>52071.870096282626</v>
      </c>
      <c r="K780" s="48">
        <v>97738.810080981857</v>
      </c>
      <c r="L780" s="48">
        <v>83485.770966764539</v>
      </c>
      <c r="M780" s="48">
        <v>31759.015505643241</v>
      </c>
      <c r="N780" s="48">
        <v>90337.813849902086</v>
      </c>
    </row>
    <row r="781" spans="1:14" ht="20.399999999999999">
      <c r="A781" s="46">
        <v>776</v>
      </c>
      <c r="B781" s="46" t="s">
        <v>2778</v>
      </c>
      <c r="C781" s="47" t="s">
        <v>2779</v>
      </c>
      <c r="D781" s="46" t="s">
        <v>1223</v>
      </c>
      <c r="E781" s="48">
        <v>96010.943288123104</v>
      </c>
      <c r="F781" s="48">
        <v>59931.873555979262</v>
      </c>
      <c r="G781" s="48">
        <v>439396.07475883304</v>
      </c>
      <c r="H781" s="48">
        <v>79204.549813218822</v>
      </c>
      <c r="I781" s="48">
        <v>491772.47559713275</v>
      </c>
      <c r="J781" s="48">
        <v>79098.792291585007</v>
      </c>
      <c r="K781" s="48">
        <v>488698.10444323847</v>
      </c>
      <c r="L781" s="48">
        <v>408150.91719518416</v>
      </c>
      <c r="M781" s="48">
        <v>1234367.0693193341</v>
      </c>
      <c r="N781" s="48">
        <v>373271.82543067646</v>
      </c>
    </row>
    <row r="782" spans="1:14">
      <c r="A782" s="46">
        <v>777</v>
      </c>
      <c r="B782" s="46" t="s">
        <v>2780</v>
      </c>
      <c r="C782" s="47" t="s">
        <v>2781</v>
      </c>
      <c r="D782" s="46" t="s">
        <v>1223</v>
      </c>
      <c r="E782" s="48">
        <v>43044.651839826249</v>
      </c>
      <c r="F782" s="48">
        <v>50712.690096026112</v>
      </c>
      <c r="G782" s="48">
        <v>17703.547338989527</v>
      </c>
      <c r="H782" s="48">
        <v>72528.769466137601</v>
      </c>
      <c r="I782" s="48">
        <v>19829.535306336002</v>
      </c>
      <c r="J782" s="48">
        <v>61080.844161383422</v>
      </c>
      <c r="K782" s="48">
        <v>19674.248012070384</v>
      </c>
      <c r="L782" s="48">
        <v>66469.255171045894</v>
      </c>
      <c r="M782" s="48">
        <v>14797.348705962668</v>
      </c>
      <c r="N782" s="48">
        <v>48687.62940400128</v>
      </c>
    </row>
    <row r="783" spans="1:14" ht="20.399999999999999">
      <c r="A783" s="46">
        <v>778</v>
      </c>
      <c r="B783" s="46" t="s">
        <v>2782</v>
      </c>
      <c r="C783" s="47" t="s">
        <v>2783</v>
      </c>
      <c r="D783" s="46" t="s">
        <v>1223</v>
      </c>
      <c r="E783" s="48">
        <v>23277.161229443005</v>
      </c>
      <c r="F783" s="48">
        <v>22283.501502764546</v>
      </c>
      <c r="G783" s="48">
        <v>29519.604131363612</v>
      </c>
      <c r="H783" s="48">
        <v>34305.912110220794</v>
      </c>
      <c r="I783" s="48">
        <v>35076.244675207679</v>
      </c>
      <c r="J783" s="48">
        <v>41261.101218161661</v>
      </c>
      <c r="K783" s="48">
        <v>30793.946361719387</v>
      </c>
      <c r="L783" s="48">
        <v>31755.980755272703</v>
      </c>
      <c r="M783" s="48">
        <v>82397.60627326979</v>
      </c>
      <c r="N783" s="48">
        <v>32889.283579694078</v>
      </c>
    </row>
    <row r="784" spans="1:14" ht="20.399999999999999">
      <c r="A784" s="46">
        <v>779</v>
      </c>
      <c r="B784" s="46" t="s">
        <v>2784</v>
      </c>
      <c r="C784" s="47" t="s">
        <v>2785</v>
      </c>
      <c r="D784" s="46" t="s">
        <v>1223</v>
      </c>
      <c r="E784" s="48">
        <v>30992.116252542866</v>
      </c>
      <c r="F784" s="48">
        <v>28891.388132253698</v>
      </c>
      <c r="G784" s="48">
        <v>36927.448488381255</v>
      </c>
      <c r="H784" s="48">
        <v>45676.80415847629</v>
      </c>
      <c r="I784" s="48">
        <v>41421.695973235197</v>
      </c>
      <c r="J784" s="48">
        <v>43062.896031181823</v>
      </c>
      <c r="K784" s="48">
        <v>40978.395695053558</v>
      </c>
      <c r="L784" s="48">
        <v>42279.506982042629</v>
      </c>
      <c r="M784" s="48">
        <v>109711.77111992321</v>
      </c>
      <c r="N784" s="48">
        <v>43804.504331033604</v>
      </c>
    </row>
    <row r="785" spans="1:14" ht="30.6">
      <c r="A785" s="46">
        <v>780</v>
      </c>
      <c r="B785" s="46" t="s">
        <v>2786</v>
      </c>
      <c r="C785" s="47" t="s">
        <v>2787</v>
      </c>
      <c r="D785" s="46" t="s">
        <v>1223</v>
      </c>
      <c r="E785" s="48">
        <v>21217.044701190953</v>
      </c>
      <c r="F785" s="48">
        <v>3230.1741792839675</v>
      </c>
      <c r="G785" s="48">
        <v>7033.5280128547829</v>
      </c>
      <c r="H785" s="48">
        <v>4582.8259374643203</v>
      </c>
      <c r="I785" s="48">
        <v>6397.4487461641347</v>
      </c>
      <c r="J785" s="48">
        <v>25044.947900980223</v>
      </c>
      <c r="K785" s="48">
        <v>6182.584714711481</v>
      </c>
      <c r="L785" s="48">
        <v>7122.3121050905602</v>
      </c>
      <c r="M785" s="48">
        <v>12873.69337418752</v>
      </c>
      <c r="N785" s="48">
        <v>18527.15101214208</v>
      </c>
    </row>
    <row r="786" spans="1:14" ht="20.399999999999999">
      <c r="A786" s="46">
        <v>781</v>
      </c>
      <c r="B786" s="46" t="s">
        <v>2788</v>
      </c>
      <c r="C786" s="47" t="s">
        <v>2789</v>
      </c>
      <c r="D786" s="46" t="s">
        <v>1223</v>
      </c>
      <c r="E786" s="48">
        <v>1650.2205238941049</v>
      </c>
      <c r="F786" s="48">
        <v>1602.0306054896641</v>
      </c>
      <c r="G786" s="48">
        <v>2169.9027989685937</v>
      </c>
      <c r="H786" s="48">
        <v>2470.2868016189441</v>
      </c>
      <c r="I786" s="48">
        <v>2663.3269198109952</v>
      </c>
      <c r="J786" s="48">
        <v>1878.9116310174229</v>
      </c>
      <c r="K786" s="48">
        <v>2178.6049456561154</v>
      </c>
      <c r="L786" s="48">
        <v>5222.5936609279997</v>
      </c>
      <c r="M786" s="48">
        <v>5931.3742291968001</v>
      </c>
      <c r="N786" s="48">
        <v>2728.8051878348801</v>
      </c>
    </row>
    <row r="787" spans="1:14" ht="20.399999999999999">
      <c r="A787" s="46">
        <v>782</v>
      </c>
      <c r="B787" s="46" t="s">
        <v>2790</v>
      </c>
      <c r="C787" s="47" t="s">
        <v>2791</v>
      </c>
      <c r="D787" s="46" t="s">
        <v>1223</v>
      </c>
      <c r="E787" s="48">
        <v>3479.156913245095</v>
      </c>
      <c r="F787" s="48">
        <v>3371.1842081290238</v>
      </c>
      <c r="G787" s="48">
        <v>4374.9569173962709</v>
      </c>
      <c r="H787" s="48">
        <v>5199.0919894538247</v>
      </c>
      <c r="I787" s="48">
        <v>5111.6135456332795</v>
      </c>
      <c r="J787" s="48">
        <v>4629.1712336113951</v>
      </c>
      <c r="K787" s="48">
        <v>4650.6870138460035</v>
      </c>
      <c r="L787" s="48">
        <v>4819.148300621312</v>
      </c>
      <c r="M787" s="48">
        <v>12485.72927366144</v>
      </c>
      <c r="N787" s="48">
        <v>4165.0184445900795</v>
      </c>
    </row>
    <row r="788" spans="1:14" ht="20.399999999999999">
      <c r="A788" s="46">
        <v>783</v>
      </c>
      <c r="B788" s="46" t="s">
        <v>2792</v>
      </c>
      <c r="C788" s="47" t="s">
        <v>2793</v>
      </c>
      <c r="D788" s="46" t="s">
        <v>1223</v>
      </c>
      <c r="E788" s="48">
        <v>570.96237535576608</v>
      </c>
      <c r="F788" s="48">
        <v>480.47861680537596</v>
      </c>
      <c r="G788" s="48">
        <v>672.21961482427139</v>
      </c>
      <c r="H788" s="48">
        <v>737.69135460608004</v>
      </c>
      <c r="I788" s="48">
        <v>839.0096716280832</v>
      </c>
      <c r="J788" s="48">
        <v>559.99782788666573</v>
      </c>
      <c r="K788" s="48">
        <v>660.98451021120013</v>
      </c>
      <c r="L788" s="48">
        <v>676.32587909017593</v>
      </c>
      <c r="M788" s="48">
        <v>1768.2209966284804</v>
      </c>
      <c r="N788" s="48">
        <v>646.29596553984004</v>
      </c>
    </row>
    <row r="789" spans="1:14" ht="20.399999999999999">
      <c r="A789" s="46">
        <v>784</v>
      </c>
      <c r="B789" s="46" t="s">
        <v>2794</v>
      </c>
      <c r="C789" s="47" t="s">
        <v>2795</v>
      </c>
      <c r="D789" s="46" t="s">
        <v>1223</v>
      </c>
      <c r="E789" s="48">
        <v>4075.6501265232737</v>
      </c>
      <c r="F789" s="48">
        <v>3950.8921044920321</v>
      </c>
      <c r="G789" s="48">
        <v>5218.5885844142767</v>
      </c>
      <c r="H789" s="48">
        <v>6092.1555054725113</v>
      </c>
      <c r="I789" s="48">
        <v>6169.1887619711997</v>
      </c>
      <c r="J789" s="48">
        <v>4629.1712336113951</v>
      </c>
      <c r="K789" s="48">
        <v>5475.595682589581</v>
      </c>
      <c r="L789" s="48">
        <v>5640.4011538022396</v>
      </c>
      <c r="M789" s="48">
        <v>14630.723098685443</v>
      </c>
      <c r="N789" s="48">
        <v>5457.6103756697603</v>
      </c>
    </row>
    <row r="790" spans="1:14" ht="20.399999999999999">
      <c r="A790" s="46">
        <v>785</v>
      </c>
      <c r="B790" s="46" t="s">
        <v>2796</v>
      </c>
      <c r="C790" s="47" t="s">
        <v>2797</v>
      </c>
      <c r="D790" s="46" t="s">
        <v>1223</v>
      </c>
      <c r="E790" s="48">
        <v>1158.1716475712492</v>
      </c>
      <c r="F790" s="48">
        <v>12295.291126239743</v>
      </c>
      <c r="G790" s="48">
        <v>22221.360798502094</v>
      </c>
      <c r="H790" s="48">
        <v>20949.128822397441</v>
      </c>
      <c r="I790" s="48">
        <v>24500.492511828481</v>
      </c>
      <c r="J790" s="48">
        <v>1189.1845765933056</v>
      </c>
      <c r="K790" s="48">
        <v>25084.362162515041</v>
      </c>
      <c r="L790" s="48">
        <v>1450.575389322752</v>
      </c>
      <c r="M790" s="48">
        <v>32775.505646366721</v>
      </c>
      <c r="N790" s="48">
        <v>16947.316429711362</v>
      </c>
    </row>
    <row r="791" spans="1:14" ht="20.399999999999999">
      <c r="A791" s="46">
        <v>786</v>
      </c>
      <c r="B791" s="46" t="s">
        <v>2798</v>
      </c>
      <c r="C791" s="47" t="s">
        <v>2799</v>
      </c>
      <c r="D791" s="46" t="s">
        <v>1223</v>
      </c>
      <c r="E791" s="48">
        <v>4289.1807709652676</v>
      </c>
      <c r="F791" s="48">
        <v>24589.276604064256</v>
      </c>
      <c r="G791" s="48">
        <v>94847.817899831047</v>
      </c>
      <c r="H791" s="48">
        <v>88355.839555579907</v>
      </c>
      <c r="I791" s="48">
        <v>105845.65290182017</v>
      </c>
      <c r="J791" s="48">
        <v>4871.3324564813038</v>
      </c>
      <c r="K791" s="48">
        <v>105798.238279621</v>
      </c>
      <c r="L791" s="48">
        <v>5932.866398814208</v>
      </c>
      <c r="M791" s="48">
        <v>138242.05420476416</v>
      </c>
      <c r="N791" s="48">
        <v>89204.641590322222</v>
      </c>
    </row>
    <row r="792" spans="1:14">
      <c r="A792" s="46">
        <v>787</v>
      </c>
      <c r="B792" s="46" t="s">
        <v>2800</v>
      </c>
      <c r="C792" s="47" t="s">
        <v>2801</v>
      </c>
      <c r="D792" s="46" t="s">
        <v>1223</v>
      </c>
      <c r="E792" s="48">
        <v>39533.917824521268</v>
      </c>
      <c r="F792" s="48">
        <v>61468.621740707327</v>
      </c>
      <c r="G792" s="48">
        <v>52944.043237657606</v>
      </c>
      <c r="H792" s="48">
        <v>50920.288194048</v>
      </c>
      <c r="I792" s="48">
        <v>52702.498280839682</v>
      </c>
      <c r="J792" s="48">
        <v>65387.133764501603</v>
      </c>
      <c r="K792" s="48">
        <v>49527.569350125217</v>
      </c>
      <c r="L792" s="48">
        <v>54032.954015961091</v>
      </c>
      <c r="M792" s="48">
        <v>99997.74691059711</v>
      </c>
      <c r="N792" s="48">
        <v>52134.541220213752</v>
      </c>
    </row>
    <row r="793" spans="1:14">
      <c r="A793" s="46">
        <v>788</v>
      </c>
      <c r="B793" s="46" t="s">
        <v>2802</v>
      </c>
      <c r="C793" s="47" t="s">
        <v>2803</v>
      </c>
      <c r="D793" s="46" t="s">
        <v>1223</v>
      </c>
      <c r="E793" s="48">
        <v>17437.663213410462</v>
      </c>
      <c r="F793" s="48">
        <v>107568.45598571877</v>
      </c>
      <c r="G793" s="48">
        <v>91601.681515846649</v>
      </c>
      <c r="H793" s="48">
        <v>76380.432291071993</v>
      </c>
      <c r="I793" s="48">
        <v>52702.498280839682</v>
      </c>
      <c r="J793" s="48">
        <v>131350.84186916964</v>
      </c>
      <c r="K793" s="48">
        <v>50712.934905103968</v>
      </c>
      <c r="L793" s="48">
        <v>41870.83902807501</v>
      </c>
      <c r="M793" s="48">
        <v>93260.60108800001</v>
      </c>
      <c r="N793" s="48">
        <v>104699.94641745408</v>
      </c>
    </row>
    <row r="794" spans="1:14" ht="20.399999999999999">
      <c r="A794" s="46">
        <v>789</v>
      </c>
      <c r="B794" s="46" t="s">
        <v>2804</v>
      </c>
      <c r="C794" s="47" t="s">
        <v>2805</v>
      </c>
      <c r="D794" s="46" t="s">
        <v>1223</v>
      </c>
      <c r="E794" s="48">
        <v>253329.28517932331</v>
      </c>
      <c r="F794" s="48">
        <v>107568.45598571877</v>
      </c>
      <c r="G794" s="48">
        <v>1292699.6470739366</v>
      </c>
      <c r="H794" s="48">
        <v>712884.03471667191</v>
      </c>
      <c r="I794" s="48">
        <v>1443590.1703012609</v>
      </c>
      <c r="J794" s="48">
        <v>48288.100988940292</v>
      </c>
      <c r="K794" s="48">
        <v>1440946.2322604163</v>
      </c>
      <c r="L794" s="48">
        <v>655197.87643489183</v>
      </c>
      <c r="M794" s="48">
        <v>2898539.4818150396</v>
      </c>
      <c r="N794" s="48">
        <v>890452.21918822406</v>
      </c>
    </row>
    <row r="795" spans="1:14">
      <c r="A795" s="46">
        <v>790</v>
      </c>
      <c r="B795" s="46" t="s">
        <v>2806</v>
      </c>
      <c r="C795" s="47" t="s">
        <v>2807</v>
      </c>
      <c r="D795" s="46" t="s">
        <v>1223</v>
      </c>
      <c r="E795" s="48">
        <v>581255.44044701534</v>
      </c>
      <c r="F795" s="48">
        <v>82983.09632690021</v>
      </c>
      <c r="G795" s="48">
        <v>1053552.1871584863</v>
      </c>
      <c r="H795" s="48">
        <v>157852.89340154882</v>
      </c>
      <c r="I795" s="48">
        <v>1172145.8647745282</v>
      </c>
      <c r="J795" s="48">
        <v>44143.972918993924</v>
      </c>
      <c r="K795" s="48">
        <v>1178755.7098766402</v>
      </c>
      <c r="L795" s="48">
        <v>486650.41686417768</v>
      </c>
      <c r="M795" s="48">
        <v>2424775.6282880004</v>
      </c>
      <c r="N795" s="48">
        <v>861727.95405311999</v>
      </c>
    </row>
    <row r="796" spans="1:14" ht="30.6">
      <c r="A796" s="46">
        <v>791</v>
      </c>
      <c r="B796" s="46" t="s">
        <v>2808</v>
      </c>
      <c r="C796" s="47" t="s">
        <v>2809</v>
      </c>
      <c r="D796" s="46" t="s">
        <v>1223</v>
      </c>
      <c r="E796" s="48">
        <v>345120.41776541539</v>
      </c>
      <c r="F796" s="48">
        <v>53786.186465482235</v>
      </c>
      <c r="G796" s="48">
        <v>90742.564858623999</v>
      </c>
      <c r="H796" s="48">
        <v>269877.52742845437</v>
      </c>
      <c r="I796" s="48">
        <v>68742.389061964801</v>
      </c>
      <c r="J796" s="48">
        <v>62161.921049195509</v>
      </c>
      <c r="K796" s="48">
        <v>68442.742750669058</v>
      </c>
      <c r="L796" s="48">
        <v>119304.92959023922</v>
      </c>
      <c r="M796" s="48">
        <v>59974.027347671043</v>
      </c>
      <c r="N796" s="48">
        <v>919176.48432332801</v>
      </c>
    </row>
    <row r="797" spans="1:14">
      <c r="A797" s="46">
        <v>792</v>
      </c>
      <c r="B797" s="46" t="s">
        <v>2810</v>
      </c>
      <c r="C797" s="47" t="s">
        <v>2811</v>
      </c>
      <c r="D797" s="46" t="s">
        <v>1223</v>
      </c>
      <c r="E797" s="48">
        <v>40415.417343581539</v>
      </c>
      <c r="F797" s="48">
        <v>36881.956433473541</v>
      </c>
      <c r="G797" s="48">
        <v>55564.757057316463</v>
      </c>
      <c r="H797" s="48">
        <v>34018.669458869765</v>
      </c>
      <c r="I797" s="48">
        <v>63278.25044421888</v>
      </c>
      <c r="J797" s="48">
        <v>16126.063576530431</v>
      </c>
      <c r="K797" s="48">
        <v>60709.223981198025</v>
      </c>
      <c r="L797" s="48">
        <v>14243.318561765889</v>
      </c>
      <c r="M797" s="48">
        <v>48495.51256576</v>
      </c>
      <c r="N797" s="48">
        <v>22835.790782407676</v>
      </c>
    </row>
    <row r="798" spans="1:14">
      <c r="A798" s="46">
        <v>793</v>
      </c>
      <c r="B798" s="46" t="s">
        <v>2812</v>
      </c>
      <c r="C798" s="47" t="s">
        <v>2813</v>
      </c>
      <c r="D798" s="46" t="s">
        <v>1223</v>
      </c>
      <c r="E798" s="48">
        <v>22886.932967601231</v>
      </c>
      <c r="F798" s="48">
        <v>33809.765712432636</v>
      </c>
      <c r="G798" s="48">
        <v>23018.581560540159</v>
      </c>
      <c r="H798" s="48">
        <v>42682.952342349316</v>
      </c>
      <c r="I798" s="48">
        <v>10399.489627322879</v>
      </c>
      <c r="J798" s="48">
        <v>22630.54285153321</v>
      </c>
      <c r="K798" s="48">
        <v>10220.230628153604</v>
      </c>
      <c r="L798" s="48">
        <v>11968.879022431744</v>
      </c>
      <c r="M798" s="48">
        <v>11098.011529472002</v>
      </c>
      <c r="N798" s="48">
        <v>25851.838621593597</v>
      </c>
    </row>
    <row r="799" spans="1:14" ht="20.399999999999999">
      <c r="A799" s="46">
        <v>794</v>
      </c>
      <c r="B799" s="46" t="s">
        <v>2814</v>
      </c>
      <c r="C799" s="47" t="s">
        <v>2815</v>
      </c>
      <c r="D799" s="46" t="s">
        <v>1223</v>
      </c>
      <c r="E799" s="48">
        <v>1766051.850307765</v>
      </c>
      <c r="F799" s="48">
        <v>691504.04191724805</v>
      </c>
      <c r="G799" s="48">
        <v>339468.58796032</v>
      </c>
      <c r="H799" s="48">
        <v>2826290.1211097618</v>
      </c>
      <c r="I799" s="48">
        <v>290833.18449292803</v>
      </c>
      <c r="J799" s="48">
        <v>537835.75168651773</v>
      </c>
      <c r="K799" s="48">
        <v>284390.43627499742</v>
      </c>
      <c r="L799" s="48">
        <v>201781.43433202946</v>
      </c>
      <c r="M799" s="48">
        <v>1268344.1747968001</v>
      </c>
      <c r="N799" s="48">
        <v>502674.63986431999</v>
      </c>
    </row>
    <row r="800" spans="1:14">
      <c r="A800" s="46">
        <v>795</v>
      </c>
      <c r="B800" s="46" t="s">
        <v>2816</v>
      </c>
      <c r="C800" s="47" t="s">
        <v>2817</v>
      </c>
      <c r="D800" s="46" t="s">
        <v>1223</v>
      </c>
      <c r="E800" s="48">
        <v>19962.491532852182</v>
      </c>
      <c r="F800" s="48">
        <v>43425.866290616315</v>
      </c>
      <c r="G800" s="48">
        <v>53477.400615279876</v>
      </c>
      <c r="H800" s="48">
        <v>84018.4755201792</v>
      </c>
      <c r="I800" s="48">
        <v>59682.494708669954</v>
      </c>
      <c r="J800" s="48">
        <v>46792.611294133552</v>
      </c>
      <c r="K800" s="48">
        <v>59647.242201458685</v>
      </c>
      <c r="L800" s="48">
        <v>75034.308774967809</v>
      </c>
      <c r="M800" s="48">
        <v>67147.632783360008</v>
      </c>
      <c r="N800" s="48">
        <v>43527.315172479837</v>
      </c>
    </row>
    <row r="801" spans="1:14" ht="30.6">
      <c r="A801" s="46">
        <v>796</v>
      </c>
      <c r="B801" s="46" t="s">
        <v>2818</v>
      </c>
      <c r="C801" s="47" t="s">
        <v>2819</v>
      </c>
      <c r="D801" s="46" t="s">
        <v>1223</v>
      </c>
      <c r="E801" s="48">
        <v>85326.100632847054</v>
      </c>
      <c r="F801" s="48">
        <v>27634.048708385279</v>
      </c>
      <c r="G801" s="48">
        <v>41319.855396847102</v>
      </c>
      <c r="H801" s="48">
        <v>47101.266579494404</v>
      </c>
      <c r="I801" s="48">
        <v>31550.993954081277</v>
      </c>
      <c r="J801" s="48">
        <v>89909.561169705994</v>
      </c>
      <c r="K801" s="48">
        <v>28977.560927659011</v>
      </c>
      <c r="L801" s="48">
        <v>31114.907383393787</v>
      </c>
      <c r="M801" s="48">
        <v>42899.876500480008</v>
      </c>
      <c r="N801" s="48">
        <v>80284.321052615676</v>
      </c>
    </row>
    <row r="802" spans="1:14" ht="30.6">
      <c r="A802" s="46">
        <v>797</v>
      </c>
      <c r="B802" s="46" t="s">
        <v>2820</v>
      </c>
      <c r="C802" s="47" t="s">
        <v>2821</v>
      </c>
      <c r="D802" s="46" t="s">
        <v>1223</v>
      </c>
      <c r="E802" s="48">
        <v>76167.664071181905</v>
      </c>
      <c r="F802" s="48">
        <v>29610.800409046529</v>
      </c>
      <c r="G802" s="48">
        <v>41319.855396847102</v>
      </c>
      <c r="H802" s="48">
        <v>45828.259374643203</v>
      </c>
      <c r="I802" s="48">
        <v>31550.993954081277</v>
      </c>
      <c r="J802" s="48">
        <v>77296.997478564852</v>
      </c>
      <c r="K802" s="48">
        <v>28977.560927659011</v>
      </c>
      <c r="L802" s="48">
        <v>25025.363174751743</v>
      </c>
      <c r="M802" s="48">
        <v>42899.876500480008</v>
      </c>
      <c r="N802" s="48">
        <v>71667.04151208447</v>
      </c>
    </row>
    <row r="803" spans="1:14" ht="20.399999999999999">
      <c r="A803" s="46">
        <v>798</v>
      </c>
      <c r="B803" s="46" t="s">
        <v>2822</v>
      </c>
      <c r="C803" s="47" t="s">
        <v>2823</v>
      </c>
      <c r="D803" s="46" t="s">
        <v>1223</v>
      </c>
      <c r="E803" s="48">
        <v>117284.63291944792</v>
      </c>
      <c r="F803" s="48">
        <v>55268.097416770557</v>
      </c>
      <c r="G803" s="48">
        <v>59093.647273400318</v>
      </c>
      <c r="H803" s="48">
        <v>45828.259374643203</v>
      </c>
      <c r="I803" s="48">
        <v>31550.993954081277</v>
      </c>
      <c r="J803" s="48">
        <v>59279.049348363267</v>
      </c>
      <c r="K803" s="48">
        <v>28977.560927659011</v>
      </c>
      <c r="L803" s="48">
        <v>65631.028888466943</v>
      </c>
      <c r="M803" s="48">
        <v>42899.876500480008</v>
      </c>
      <c r="N803" s="48">
        <v>47251.416147246076</v>
      </c>
    </row>
    <row r="804" spans="1:14" ht="30.6">
      <c r="A804" s="46">
        <v>799</v>
      </c>
      <c r="B804" s="46" t="s">
        <v>2824</v>
      </c>
      <c r="C804" s="47" t="s">
        <v>2825</v>
      </c>
      <c r="D804" s="46" t="s">
        <v>1223</v>
      </c>
      <c r="E804" s="48">
        <v>31901.88735646697</v>
      </c>
      <c r="F804" s="48">
        <v>10759.848589926913</v>
      </c>
      <c r="G804" s="48">
        <v>11545.848935896576</v>
      </c>
      <c r="H804" s="48">
        <v>14003.079253363201</v>
      </c>
      <c r="I804" s="48">
        <v>11457.064843660801</v>
      </c>
      <c r="J804" s="48">
        <v>37657.511592121336</v>
      </c>
      <c r="K804" s="48">
        <v>10681.509685012994</v>
      </c>
      <c r="L804" s="48">
        <v>20556.128649412611</v>
      </c>
      <c r="M804" s="48">
        <v>37304.240435200009</v>
      </c>
      <c r="N804" s="48">
        <v>30016.857066183682</v>
      </c>
    </row>
    <row r="805" spans="1:14">
      <c r="A805" s="46">
        <v>800</v>
      </c>
      <c r="B805" s="46" t="s">
        <v>2826</v>
      </c>
      <c r="C805" s="47" t="s">
        <v>2827</v>
      </c>
      <c r="D805" s="46" t="s">
        <v>1223</v>
      </c>
      <c r="E805" s="48">
        <v>25796.262982023534</v>
      </c>
      <c r="F805" s="48">
        <v>10759.848589926913</v>
      </c>
      <c r="G805" s="48">
        <v>11545.848935896576</v>
      </c>
      <c r="H805" s="48">
        <v>13239.27493045248</v>
      </c>
      <c r="I805" s="48">
        <v>11457.064843660801</v>
      </c>
      <c r="J805" s="48">
        <v>30450.332340040703</v>
      </c>
      <c r="K805" s="48">
        <v>10681.509685012994</v>
      </c>
      <c r="L805" s="48">
        <v>14785.162654087166</v>
      </c>
      <c r="M805" s="48">
        <v>37304.240435200009</v>
      </c>
      <c r="N805" s="48">
        <v>24272.004039162883</v>
      </c>
    </row>
    <row r="806" spans="1:14" ht="30.6">
      <c r="A806" s="46">
        <v>801</v>
      </c>
      <c r="B806" s="46" t="s">
        <v>2828</v>
      </c>
      <c r="C806" s="47" t="s">
        <v>2829</v>
      </c>
      <c r="D806" s="46" t="s">
        <v>1223</v>
      </c>
      <c r="E806" s="48">
        <v>33428.293450077821</v>
      </c>
      <c r="F806" s="48">
        <v>11220.742480503808</v>
      </c>
      <c r="G806" s="48">
        <v>12547.836170955994</v>
      </c>
      <c r="H806" s="48">
        <v>15276.0864582144</v>
      </c>
      <c r="I806" s="48">
        <v>14012.871616477438</v>
      </c>
      <c r="J806" s="48">
        <v>39459.306405141506</v>
      </c>
      <c r="K806" s="48">
        <v>13986.432236068991</v>
      </c>
      <c r="L806" s="48">
        <v>22179.049629545985</v>
      </c>
      <c r="M806" s="48">
        <v>39169.452456960003</v>
      </c>
      <c r="N806" s="48">
        <v>31453.070322938882</v>
      </c>
    </row>
    <row r="807" spans="1:14" ht="30.6">
      <c r="A807" s="46">
        <v>802</v>
      </c>
      <c r="B807" s="46" t="s">
        <v>2830</v>
      </c>
      <c r="C807" s="47" t="s">
        <v>2831</v>
      </c>
      <c r="D807" s="46" t="s">
        <v>1223</v>
      </c>
      <c r="E807" s="48">
        <v>19690.638607580095</v>
      </c>
      <c r="F807" s="48">
        <v>13064.318042811392</v>
      </c>
      <c r="G807" s="48">
        <v>12897.195045661694</v>
      </c>
      <c r="H807" s="48">
        <v>12730.072048512</v>
      </c>
      <c r="I807" s="48">
        <v>14012.871616477438</v>
      </c>
      <c r="J807" s="48">
        <v>19639.563461919741</v>
      </c>
      <c r="K807" s="48">
        <v>13986.432236068991</v>
      </c>
      <c r="L807" s="48">
        <v>23936.452396448258</v>
      </c>
      <c r="M807" s="48">
        <v>46630.300544000005</v>
      </c>
      <c r="N807" s="48">
        <v>18527.15101214208</v>
      </c>
    </row>
    <row r="808" spans="1:14">
      <c r="A808" s="46">
        <v>803</v>
      </c>
      <c r="B808" s="46" t="s">
        <v>2832</v>
      </c>
      <c r="C808" s="47" t="s">
        <v>2833</v>
      </c>
      <c r="D808" s="46" t="s">
        <v>1223</v>
      </c>
      <c r="E808" s="48">
        <v>30375.481262856112</v>
      </c>
      <c r="F808" s="48">
        <v>7686.3522204707842</v>
      </c>
      <c r="G808" s="48">
        <v>12318.76015650354</v>
      </c>
      <c r="H808" s="48">
        <v>20368.115277619203</v>
      </c>
      <c r="I808" s="48">
        <v>13907.114094843648</v>
      </c>
      <c r="J808" s="48">
        <v>35855.716779101174</v>
      </c>
      <c r="K808" s="48">
        <v>13581.028403139457</v>
      </c>
      <c r="L808" s="48">
        <v>19100.330666428927</v>
      </c>
      <c r="M808" s="48">
        <v>34319.901200384003</v>
      </c>
      <c r="N808" s="48">
        <v>28580.643809428482</v>
      </c>
    </row>
    <row r="809" spans="1:14">
      <c r="A809" s="46">
        <v>804</v>
      </c>
      <c r="B809" s="46" t="s">
        <v>2834</v>
      </c>
      <c r="C809" s="47" t="s">
        <v>2835</v>
      </c>
      <c r="D809" s="46" t="s">
        <v>1223</v>
      </c>
      <c r="E809" s="48">
        <v>16637.826420358371</v>
      </c>
      <c r="F809" s="48">
        <v>13833.344959383041</v>
      </c>
      <c r="G809" s="48">
        <v>21274.960891896972</v>
      </c>
      <c r="H809" s="48">
        <v>31215.442311366656</v>
      </c>
      <c r="I809" s="48">
        <v>23795.442367603198</v>
      </c>
      <c r="J809" s="48">
        <v>19639.563461919741</v>
      </c>
      <c r="K809" s="48">
        <v>23677.610862249552</v>
      </c>
      <c r="L809" s="48">
        <v>18566.320464599041</v>
      </c>
      <c r="M809" s="48">
        <v>43571.352828313604</v>
      </c>
      <c r="N809" s="48">
        <v>20954.351416058369</v>
      </c>
    </row>
    <row r="810" spans="1:14">
      <c r="A810" s="46">
        <v>805</v>
      </c>
      <c r="B810" s="46" t="s">
        <v>2836</v>
      </c>
      <c r="C810" s="47" t="s">
        <v>2837</v>
      </c>
      <c r="D810" s="46" t="s">
        <v>1223</v>
      </c>
      <c r="E810" s="48">
        <v>14349.743686035688</v>
      </c>
      <c r="F810" s="48">
        <v>133691.86947768065</v>
      </c>
      <c r="G810" s="48">
        <v>29038.926403174912</v>
      </c>
      <c r="H810" s="48">
        <v>23513.42230991309</v>
      </c>
      <c r="I810" s="48">
        <v>25558.067728166403</v>
      </c>
      <c r="J810" s="48">
        <v>35855.716779101174</v>
      </c>
      <c r="K810" s="48">
        <v>25380.306960553607</v>
      </c>
      <c r="L810" s="48">
        <v>63634.692461577215</v>
      </c>
      <c r="M810" s="48">
        <v>100099.71183445335</v>
      </c>
      <c r="N810" s="48">
        <v>28580.643809428482</v>
      </c>
    </row>
    <row r="811" spans="1:14">
      <c r="A811" s="46">
        <v>806</v>
      </c>
      <c r="B811" s="46" t="s">
        <v>2838</v>
      </c>
      <c r="C811" s="47" t="s">
        <v>2839</v>
      </c>
      <c r="D811" s="46" t="s">
        <v>1223</v>
      </c>
      <c r="E811" s="48">
        <v>5449.2697541907683</v>
      </c>
      <c r="F811" s="48">
        <v>16905.535680423935</v>
      </c>
      <c r="G811" s="48">
        <v>6905.7334308566033</v>
      </c>
      <c r="H811" s="48">
        <v>11177.656082801152</v>
      </c>
      <c r="I811" s="48">
        <v>7931.8141225343998</v>
      </c>
      <c r="J811" s="48">
        <v>7909.8792291585023</v>
      </c>
      <c r="K811" s="48">
        <v>7477.6736983852934</v>
      </c>
      <c r="L811" s="48">
        <v>105638.70762800588</v>
      </c>
      <c r="M811" s="48">
        <v>10009.971183445334</v>
      </c>
      <c r="N811" s="48">
        <v>6304.976197155328</v>
      </c>
    </row>
    <row r="812" spans="1:14">
      <c r="A812" s="46">
        <v>807</v>
      </c>
      <c r="B812" s="46" t="s">
        <v>2840</v>
      </c>
      <c r="C812" s="47" t="s">
        <v>2841</v>
      </c>
      <c r="D812" s="46" t="s">
        <v>1223</v>
      </c>
      <c r="E812" s="48">
        <v>108985.39508381538</v>
      </c>
      <c r="F812" s="48">
        <v>84518.538863213063</v>
      </c>
      <c r="G812" s="48">
        <v>109337.98169815649</v>
      </c>
      <c r="H812" s="48">
        <v>142576.80694333438</v>
      </c>
      <c r="I812" s="48">
        <v>123207.51270336767</v>
      </c>
      <c r="J812" s="48">
        <v>127747.25224312933</v>
      </c>
      <c r="K812" s="48">
        <v>120769.80182970878</v>
      </c>
      <c r="L812" s="48">
        <v>105638.70762800588</v>
      </c>
      <c r="M812" s="48">
        <v>195847.2622848</v>
      </c>
      <c r="N812" s="48">
        <v>82007.776960721938</v>
      </c>
    </row>
    <row r="813" spans="1:14" ht="20.399999999999999">
      <c r="A813" s="46">
        <v>808</v>
      </c>
      <c r="B813" s="46" t="s">
        <v>2842</v>
      </c>
      <c r="C813" s="47" t="s">
        <v>2843</v>
      </c>
      <c r="D813" s="46" t="s">
        <v>1223</v>
      </c>
      <c r="E813" s="48">
        <v>125333.20434638769</v>
      </c>
      <c r="F813" s="48">
        <v>84518.538863213063</v>
      </c>
      <c r="G813" s="48">
        <v>108574.01318995755</v>
      </c>
      <c r="H813" s="48">
        <v>166667.32585278005</v>
      </c>
      <c r="I813" s="48">
        <v>123207.51270336767</v>
      </c>
      <c r="J813" s="48">
        <v>127747.25224312933</v>
      </c>
      <c r="K813" s="48">
        <v>119065.07871224009</v>
      </c>
      <c r="L813" s="48">
        <v>101638.20088373504</v>
      </c>
      <c r="M813" s="48">
        <v>243721.03750997334</v>
      </c>
      <c r="N813" s="48">
        <v>111881.01270123008</v>
      </c>
    </row>
    <row r="814" spans="1:14" ht="20.399999999999999">
      <c r="A814" s="46">
        <v>809</v>
      </c>
      <c r="B814" s="46" t="s">
        <v>2844</v>
      </c>
      <c r="C814" s="47" t="s">
        <v>2845</v>
      </c>
      <c r="D814" s="46" t="s">
        <v>1223</v>
      </c>
      <c r="E814" s="48">
        <v>20605.505363846692</v>
      </c>
      <c r="F814" s="48">
        <v>29198.215509833215</v>
      </c>
      <c r="G814" s="48">
        <v>46356.05925978603</v>
      </c>
      <c r="H814" s="48">
        <v>25674.270437122046</v>
      </c>
      <c r="I814" s="48">
        <v>51997.448136614403</v>
      </c>
      <c r="J814" s="48">
        <v>30612.493873212516</v>
      </c>
      <c r="K814" s="48">
        <v>51441.692360428824</v>
      </c>
      <c r="L814" s="48">
        <v>35873.995856914429</v>
      </c>
      <c r="M814" s="48">
        <v>38734.23631854933</v>
      </c>
      <c r="N814" s="48">
        <v>53570.754476968963</v>
      </c>
    </row>
    <row r="815" spans="1:14">
      <c r="A815" s="46">
        <v>810</v>
      </c>
      <c r="B815" s="46" t="s">
        <v>2846</v>
      </c>
      <c r="C815" s="47" t="s">
        <v>2847</v>
      </c>
      <c r="D815" s="46" t="s">
        <v>1223</v>
      </c>
      <c r="E815" s="48">
        <v>16637.826420358371</v>
      </c>
      <c r="F815" s="48">
        <v>13833.344959383041</v>
      </c>
      <c r="G815" s="48">
        <v>30632.795074008856</v>
      </c>
      <c r="H815" s="48">
        <v>15276.0864582144</v>
      </c>
      <c r="I815" s="48">
        <v>34371.1945309824</v>
      </c>
      <c r="J815" s="48">
        <v>25044.947900980223</v>
      </c>
      <c r="K815" s="48">
        <v>33982.97629531836</v>
      </c>
      <c r="L815" s="48">
        <v>18566.320464599041</v>
      </c>
      <c r="M815" s="48">
        <v>50833.244966365877</v>
      </c>
      <c r="N815" s="48">
        <v>19963.364268897283</v>
      </c>
    </row>
    <row r="816" spans="1:14" ht="20.399999999999999">
      <c r="A816" s="46">
        <v>811</v>
      </c>
      <c r="B816" s="46" t="s">
        <v>2848</v>
      </c>
      <c r="C816" s="47" t="s">
        <v>2849</v>
      </c>
      <c r="D816" s="46" t="s">
        <v>1223</v>
      </c>
      <c r="E816" s="48">
        <v>127149.62759778461</v>
      </c>
      <c r="F816" s="48">
        <v>92203.585435268615</v>
      </c>
      <c r="G816" s="48">
        <v>108574.01318995755</v>
      </c>
      <c r="H816" s="48">
        <v>143133.01316822323</v>
      </c>
      <c r="I816" s="48">
        <v>123207.51270336767</v>
      </c>
      <c r="J816" s="48">
        <v>115134.68855198822</v>
      </c>
      <c r="K816" s="48">
        <v>119065.07871224009</v>
      </c>
      <c r="L816" s="48">
        <v>29303.973031467012</v>
      </c>
      <c r="M816" s="48">
        <v>244669.8086917086</v>
      </c>
      <c r="N816" s="48">
        <v>96082.666876922871</v>
      </c>
    </row>
    <row r="817" spans="1:14" ht="20.399999999999999">
      <c r="A817" s="46">
        <v>812</v>
      </c>
      <c r="B817" s="46" t="s">
        <v>2850</v>
      </c>
      <c r="C817" s="47" t="s">
        <v>2851</v>
      </c>
      <c r="D817" s="46" t="s">
        <v>1223</v>
      </c>
      <c r="E817" s="48">
        <v>125333.20434638769</v>
      </c>
      <c r="F817" s="48">
        <v>92203.585435268615</v>
      </c>
      <c r="G817" s="48">
        <v>108574.01318995755</v>
      </c>
      <c r="H817" s="48">
        <v>143133.01316822323</v>
      </c>
      <c r="I817" s="48">
        <v>123207.51270336767</v>
      </c>
      <c r="J817" s="48">
        <v>115134.68855198822</v>
      </c>
      <c r="K817" s="48">
        <v>119065.07871224009</v>
      </c>
      <c r="L817" s="48">
        <v>101638.20088373504</v>
      </c>
      <c r="M817" s="48">
        <v>244669.8086917086</v>
      </c>
      <c r="N817" s="48">
        <v>96082.666876922871</v>
      </c>
    </row>
    <row r="818" spans="1:14" ht="20.399999999999999">
      <c r="A818" s="46">
        <v>813</v>
      </c>
      <c r="B818" s="46" t="s">
        <v>2852</v>
      </c>
      <c r="C818" s="47" t="s">
        <v>2853</v>
      </c>
      <c r="D818" s="46" t="s">
        <v>1223</v>
      </c>
      <c r="E818" s="48">
        <v>31748.757449152541</v>
      </c>
      <c r="F818" s="48">
        <v>31091.405711919615</v>
      </c>
      <c r="G818" s="48">
        <v>39913.572824362687</v>
      </c>
      <c r="H818" s="48">
        <v>61945.183412267004</v>
      </c>
      <c r="I818" s="48">
        <v>45651.996838586885</v>
      </c>
      <c r="J818" s="48">
        <v>47747.562545034234</v>
      </c>
      <c r="K818" s="48">
        <v>43411.347480238954</v>
      </c>
      <c r="L818" s="48">
        <v>44389.434821057534</v>
      </c>
      <c r="M818" s="48">
        <v>134416.50434813439</v>
      </c>
      <c r="N818" s="48">
        <v>38059.651304012797</v>
      </c>
    </row>
    <row r="819" spans="1:14" ht="20.399999999999999">
      <c r="A819" s="46">
        <v>814</v>
      </c>
      <c r="B819" s="46" t="s">
        <v>2854</v>
      </c>
      <c r="C819" s="47" t="s">
        <v>2855</v>
      </c>
      <c r="D819" s="46" t="s">
        <v>1223</v>
      </c>
      <c r="E819" s="48">
        <v>18922.99287103887</v>
      </c>
      <c r="F819" s="48">
        <v>18537.596199463937</v>
      </c>
      <c r="G819" s="48">
        <v>24133.869048128166</v>
      </c>
      <c r="H819" s="48">
        <v>28597.617238826497</v>
      </c>
      <c r="I819" s="48">
        <v>28025.743232954876</v>
      </c>
      <c r="J819" s="48">
        <v>30630.511821342719</v>
      </c>
      <c r="K819" s="48">
        <v>25826.691833116231</v>
      </c>
      <c r="L819" s="48">
        <v>26461.576431506946</v>
      </c>
      <c r="M819" s="48">
        <v>80136.347565556061</v>
      </c>
      <c r="N819" s="48">
        <v>24415.625364838397</v>
      </c>
    </row>
    <row r="820" spans="1:14" ht="20.399999999999999">
      <c r="A820" s="46">
        <v>815</v>
      </c>
      <c r="B820" s="46" t="s">
        <v>2856</v>
      </c>
      <c r="C820" s="47" t="s">
        <v>2857</v>
      </c>
      <c r="D820" s="46" t="s">
        <v>1223</v>
      </c>
      <c r="E820" s="48">
        <v>51361.082944096539</v>
      </c>
      <c r="F820" s="48">
        <v>50712.690096026112</v>
      </c>
      <c r="G820" s="48">
        <v>62625.432764844962</v>
      </c>
      <c r="H820" s="48">
        <v>77598.602262483459</v>
      </c>
      <c r="I820" s="48">
        <v>69623.701742246398</v>
      </c>
      <c r="J820" s="48">
        <v>89369.022725799936</v>
      </c>
      <c r="K820" s="48">
        <v>70118.999468564667</v>
      </c>
      <c r="L820" s="48">
        <v>71808.051540929533</v>
      </c>
      <c r="M820" s="48">
        <v>215270.95854206808</v>
      </c>
      <c r="N820" s="48">
        <v>71236.177535057926</v>
      </c>
    </row>
    <row r="821" spans="1:14">
      <c r="A821" s="46">
        <v>816</v>
      </c>
      <c r="B821" s="46" t="s">
        <v>2858</v>
      </c>
      <c r="C821" s="47" t="s">
        <v>2859</v>
      </c>
      <c r="D821" s="46" t="s">
        <v>1223</v>
      </c>
      <c r="E821" s="48">
        <v>99398.514987748145</v>
      </c>
      <c r="F821" s="48">
        <v>98349.272525765642</v>
      </c>
      <c r="G821" s="48">
        <v>114227.25376386309</v>
      </c>
      <c r="H821" s="48">
        <v>150126.06608020581</v>
      </c>
      <c r="I821" s="48">
        <v>128495.38878505728</v>
      </c>
      <c r="J821" s="48">
        <v>113332.89373896807</v>
      </c>
      <c r="K821" s="48">
        <v>126391.87167976119</v>
      </c>
      <c r="L821" s="48">
        <v>138973.21731729407</v>
      </c>
      <c r="M821" s="48">
        <v>420823.5407134259</v>
      </c>
      <c r="N821" s="48">
        <v>90337.813849902086</v>
      </c>
    </row>
    <row r="822" spans="1:14">
      <c r="A822" s="46">
        <v>817</v>
      </c>
      <c r="B822" s="46" t="s">
        <v>2860</v>
      </c>
      <c r="C822" s="47" t="s">
        <v>2861</v>
      </c>
      <c r="D822" s="46" t="s">
        <v>1223</v>
      </c>
      <c r="E822" s="48">
        <v>37781.603629056</v>
      </c>
      <c r="F822" s="48">
        <v>27661.467325105154</v>
      </c>
      <c r="G822" s="48">
        <v>29768.744045012936</v>
      </c>
      <c r="H822" s="48">
        <v>48374.273784345598</v>
      </c>
      <c r="I822" s="48">
        <v>35076.244675207679</v>
      </c>
      <c r="J822" s="48">
        <v>51459.259859855767</v>
      </c>
      <c r="K822" s="48">
        <v>31349.878400441023</v>
      </c>
      <c r="L822" s="48">
        <v>30796.329170077184</v>
      </c>
      <c r="M822" s="48">
        <v>58754.178685439998</v>
      </c>
      <c r="N822" s="48">
        <v>22172.260257786776</v>
      </c>
    </row>
    <row r="823" spans="1:14">
      <c r="A823" s="46">
        <v>818</v>
      </c>
      <c r="B823" s="46" t="s">
        <v>2862</v>
      </c>
      <c r="C823" s="47" t="s">
        <v>2863</v>
      </c>
      <c r="D823" s="46" t="s">
        <v>1223</v>
      </c>
      <c r="E823" s="48">
        <v>51223.135689393232</v>
      </c>
      <c r="F823" s="48">
        <v>19979.032049880065</v>
      </c>
      <c r="G823" s="48">
        <v>19800.856738895429</v>
      </c>
      <c r="H823" s="48">
        <v>30552.172916428801</v>
      </c>
      <c r="I823" s="48">
        <v>22737.86715126528</v>
      </c>
      <c r="J823" s="48">
        <v>44143.972918993924</v>
      </c>
      <c r="K823" s="48">
        <v>21445.862761972458</v>
      </c>
      <c r="L823" s="48">
        <v>34016.058162039291</v>
      </c>
      <c r="M823" s="48">
        <v>108804.03460266667</v>
      </c>
      <c r="N823" s="48">
        <v>30016.857066183682</v>
      </c>
    </row>
    <row r="824" spans="1:14" ht="20.399999999999999">
      <c r="A824" s="46">
        <v>819</v>
      </c>
      <c r="B824" s="46" t="s">
        <v>2864</v>
      </c>
      <c r="C824" s="47" t="s">
        <v>2865</v>
      </c>
      <c r="D824" s="46" t="s">
        <v>1223</v>
      </c>
      <c r="E824" s="48">
        <v>30879.195273747689</v>
      </c>
      <c r="F824" s="48">
        <v>19979.032049880065</v>
      </c>
      <c r="G824" s="48">
        <v>22668.059026684383</v>
      </c>
      <c r="H824" s="48">
        <v>48374.273784345598</v>
      </c>
      <c r="I824" s="48">
        <v>25558.067728166403</v>
      </c>
      <c r="J824" s="48">
        <v>47747.562545034234</v>
      </c>
      <c r="K824" s="48">
        <v>25023.551587575614</v>
      </c>
      <c r="L824" s="48">
        <v>37033.411649640446</v>
      </c>
      <c r="M824" s="48">
        <v>76441.362550449499</v>
      </c>
      <c r="N824" s="48">
        <v>30016.857066183682</v>
      </c>
    </row>
    <row r="825" spans="1:14" ht="30.6">
      <c r="A825" s="46">
        <v>820</v>
      </c>
      <c r="B825" s="46" t="s">
        <v>2866</v>
      </c>
      <c r="C825" s="47" t="s">
        <v>2867</v>
      </c>
      <c r="D825" s="46" t="s">
        <v>1223</v>
      </c>
      <c r="E825" s="48">
        <v>65391.23705028923</v>
      </c>
      <c r="F825" s="48">
        <v>29198.215509833215</v>
      </c>
      <c r="G825" s="48">
        <v>26521.47305255571</v>
      </c>
      <c r="H825" s="48">
        <v>25674.270437122046</v>
      </c>
      <c r="I825" s="48">
        <v>29788.368593518084</v>
      </c>
      <c r="J825" s="48">
        <v>67206.946525651962</v>
      </c>
      <c r="K825" s="48">
        <v>29391.777887391359</v>
      </c>
      <c r="L825" s="48">
        <v>35873.995856914429</v>
      </c>
      <c r="M825" s="48">
        <v>34817.291072853339</v>
      </c>
      <c r="N825" s="48">
        <v>53570.754476968963</v>
      </c>
    </row>
    <row r="826" spans="1:14">
      <c r="A826" s="46">
        <v>821</v>
      </c>
      <c r="B826" s="46" t="s">
        <v>2868</v>
      </c>
      <c r="C826" s="47" t="s">
        <v>2869</v>
      </c>
      <c r="D826" s="46" t="s">
        <v>1223</v>
      </c>
      <c r="E826" s="48">
        <v>54797.978760629871</v>
      </c>
      <c r="F826" s="48">
        <v>44564.391708698626</v>
      </c>
      <c r="G826" s="48">
        <v>52100.594361417723</v>
      </c>
      <c r="H826" s="48">
        <v>48119.672343375365</v>
      </c>
      <c r="I826" s="48">
        <v>42126.746117460483</v>
      </c>
      <c r="J826" s="48">
        <v>77296.997478564852</v>
      </c>
      <c r="K826" s="48">
        <v>40743.085209418372</v>
      </c>
      <c r="L826" s="48">
        <v>59647.242201458685</v>
      </c>
      <c r="M826" s="48">
        <v>60495.043239082675</v>
      </c>
      <c r="N826" s="48">
        <v>42942.776376980481</v>
      </c>
    </row>
    <row r="827" spans="1:14" ht="20.399999999999999">
      <c r="A827" s="46">
        <v>822</v>
      </c>
      <c r="B827" s="46" t="s">
        <v>2870</v>
      </c>
      <c r="C827" s="47" t="s">
        <v>2871</v>
      </c>
      <c r="D827" s="46" t="s">
        <v>1223</v>
      </c>
      <c r="E827" s="48">
        <v>54492.697541907692</v>
      </c>
      <c r="F827" s="48">
        <v>38418.704618201598</v>
      </c>
      <c r="G827" s="48">
        <v>41857.756757366493</v>
      </c>
      <c r="H827" s="48">
        <v>57761.885889863683</v>
      </c>
      <c r="I827" s="48">
        <v>47414.622199150079</v>
      </c>
      <c r="J827" s="48">
        <v>47747.562545034234</v>
      </c>
      <c r="K827" s="48">
        <v>45986.983788361933</v>
      </c>
      <c r="L827" s="48">
        <v>34410.363983439362</v>
      </c>
      <c r="M827" s="48">
        <v>47543.010959981228</v>
      </c>
      <c r="N827" s="48">
        <v>38777.757932390399</v>
      </c>
    </row>
    <row r="828" spans="1:14" ht="20.399999999999999">
      <c r="A828" s="46">
        <v>823</v>
      </c>
      <c r="B828" s="46" t="s">
        <v>2872</v>
      </c>
      <c r="C828" s="47" t="s">
        <v>2873</v>
      </c>
      <c r="D828" s="46" t="s">
        <v>1223</v>
      </c>
      <c r="E828" s="48">
        <v>23250.217617880615</v>
      </c>
      <c r="F828" s="48">
        <v>1539.3594815585279</v>
      </c>
      <c r="G828" s="48">
        <v>6844.208992646144</v>
      </c>
      <c r="H828" s="48">
        <v>27600.101849589246</v>
      </c>
      <c r="I828" s="48">
        <v>1321.9690204223998</v>
      </c>
      <c r="J828" s="48">
        <v>4237.8214002234163</v>
      </c>
      <c r="K828" s="48">
        <v>1251.4640059998721</v>
      </c>
      <c r="L828" s="48">
        <v>2492.4828246778879</v>
      </c>
      <c r="M828" s="48">
        <v>2611.2968304639999</v>
      </c>
      <c r="N828" s="48">
        <v>12925.919310796799</v>
      </c>
    </row>
    <row r="829" spans="1:14">
      <c r="A829" s="46">
        <v>824</v>
      </c>
      <c r="B829" s="46" t="s">
        <v>2874</v>
      </c>
      <c r="C829" s="47" t="s">
        <v>2875</v>
      </c>
      <c r="D829" s="46" t="s">
        <v>1223</v>
      </c>
      <c r="E829" s="48">
        <v>8718.831606705231</v>
      </c>
      <c r="F829" s="48">
        <v>1539.3594815585279</v>
      </c>
      <c r="G829" s="48">
        <v>16258.472646440146</v>
      </c>
      <c r="H829" s="48">
        <v>14487.474815414273</v>
      </c>
      <c r="I829" s="48">
        <v>18507.566285913599</v>
      </c>
      <c r="J829" s="48">
        <v>3414.4011706732031</v>
      </c>
      <c r="K829" s="48">
        <v>17771.670197878462</v>
      </c>
      <c r="L829" s="48">
        <v>6647.0560819461116</v>
      </c>
      <c r="M829" s="48">
        <v>65282.420761599999</v>
      </c>
      <c r="N829" s="48">
        <v>2154.3198851327998</v>
      </c>
    </row>
    <row r="830" spans="1:14">
      <c r="A830" s="46">
        <v>825</v>
      </c>
      <c r="B830" s="46" t="s">
        <v>2876</v>
      </c>
      <c r="C830" s="47" t="s">
        <v>2877</v>
      </c>
      <c r="D830" s="46" t="s">
        <v>1223</v>
      </c>
      <c r="E830" s="48">
        <v>13804.816710616615</v>
      </c>
      <c r="F830" s="48">
        <v>15368.787495695871</v>
      </c>
      <c r="G830" s="48">
        <v>14316.460985987185</v>
      </c>
      <c r="H830" s="48">
        <v>16153.482193250304</v>
      </c>
      <c r="I830" s="48">
        <v>15951.759513096958</v>
      </c>
      <c r="J830" s="48">
        <v>13603.550838302208</v>
      </c>
      <c r="K830" s="48">
        <v>15994.062521750478</v>
      </c>
      <c r="L830" s="48">
        <v>15060.65446970112</v>
      </c>
      <c r="M830" s="48">
        <v>37415.531419165018</v>
      </c>
      <c r="N830" s="48">
        <v>10843.41008850176</v>
      </c>
    </row>
    <row r="831" spans="1:14">
      <c r="A831" s="46">
        <v>826</v>
      </c>
      <c r="B831" s="46" t="s">
        <v>2878</v>
      </c>
      <c r="C831" s="47" t="s">
        <v>2879</v>
      </c>
      <c r="D831" s="46" t="s">
        <v>1223</v>
      </c>
      <c r="E831" s="48">
        <v>15257.955311734155</v>
      </c>
      <c r="F831" s="48">
        <v>23053.834067751428</v>
      </c>
      <c r="G831" s="48">
        <v>16893.013206473446</v>
      </c>
      <c r="H831" s="48">
        <v>18934.513317694462</v>
      </c>
      <c r="I831" s="48">
        <v>19212.616430138882</v>
      </c>
      <c r="J831" s="48">
        <v>16126.063576530431</v>
      </c>
      <c r="K831" s="48">
        <v>18482.537005793602</v>
      </c>
      <c r="L831" s="48">
        <v>17652.366573936641</v>
      </c>
      <c r="M831" s="48">
        <v>49888.825946014724</v>
      </c>
      <c r="N831" s="48">
        <v>12710.487322283521</v>
      </c>
    </row>
    <row r="832" spans="1:14">
      <c r="A832" s="46">
        <v>827</v>
      </c>
      <c r="B832" s="46" t="s">
        <v>2880</v>
      </c>
      <c r="C832" s="47" t="s">
        <v>2881</v>
      </c>
      <c r="D832" s="46" t="s">
        <v>1223</v>
      </c>
      <c r="E832" s="48">
        <v>18527.517164248617</v>
      </c>
      <c r="F832" s="48">
        <v>30736.269342976513</v>
      </c>
      <c r="G832" s="48">
        <v>20962.588099085857</v>
      </c>
      <c r="H832" s="48">
        <v>27919.985711321089</v>
      </c>
      <c r="I832" s="48">
        <v>23795.442367603198</v>
      </c>
      <c r="J832" s="48">
        <v>22432.345422100989</v>
      </c>
      <c r="K832" s="48">
        <v>22980.580663414832</v>
      </c>
      <c r="L832" s="48">
        <v>26032.018102895614</v>
      </c>
      <c r="M832" s="48">
        <v>68590.063413521071</v>
      </c>
      <c r="N832" s="48">
        <v>18742.583000655359</v>
      </c>
    </row>
    <row r="833" spans="1:14">
      <c r="A833" s="46">
        <v>828</v>
      </c>
      <c r="B833" s="46" t="s">
        <v>2882</v>
      </c>
      <c r="C833" s="47" t="s">
        <v>2883</v>
      </c>
      <c r="D833" s="46" t="s">
        <v>1223</v>
      </c>
      <c r="E833" s="48">
        <v>9082.1162569846147</v>
      </c>
      <c r="F833" s="48">
        <v>7686.3522204707842</v>
      </c>
      <c r="G833" s="48">
        <v>8593.8261780483881</v>
      </c>
      <c r="H833" s="48">
        <v>10590.114295946752</v>
      </c>
      <c r="I833" s="48">
        <v>9694.4394830975998</v>
      </c>
      <c r="J833" s="48">
        <v>8918.8843244497912</v>
      </c>
      <c r="K833" s="48">
        <v>9481.8668646136775</v>
      </c>
      <c r="L833" s="48">
        <v>10671.064497691135</v>
      </c>
      <c r="M833" s="48">
        <v>12477.646688233817</v>
      </c>
      <c r="N833" s="48">
        <v>8330.0368891801591</v>
      </c>
    </row>
    <row r="834" spans="1:14">
      <c r="A834" s="46">
        <v>829</v>
      </c>
      <c r="B834" s="46" t="s">
        <v>2884</v>
      </c>
      <c r="C834" s="47" t="s">
        <v>2885</v>
      </c>
      <c r="D834" s="46" t="s">
        <v>1223</v>
      </c>
      <c r="E834" s="48">
        <v>13259.889735197537</v>
      </c>
      <c r="F834" s="48">
        <v>10759.848589926913</v>
      </c>
      <c r="G834" s="48">
        <v>11833.829931426431</v>
      </c>
      <c r="H834" s="48">
        <v>15832.292683103231</v>
      </c>
      <c r="I834" s="48">
        <v>13924.740348449279</v>
      </c>
      <c r="J834" s="48">
        <v>12522.473950490112</v>
      </c>
      <c r="K834" s="48">
        <v>12481.326440684077</v>
      </c>
      <c r="L834" s="48">
        <v>13845.095795120127</v>
      </c>
      <c r="M834" s="48">
        <v>24946.589053699412</v>
      </c>
      <c r="N834" s="48">
        <v>10952.562296015154</v>
      </c>
    </row>
    <row r="835" spans="1:14">
      <c r="A835" s="46">
        <v>830</v>
      </c>
      <c r="B835" s="46" t="s">
        <v>2886</v>
      </c>
      <c r="C835" s="47" t="s">
        <v>2887</v>
      </c>
      <c r="D835" s="46" t="s">
        <v>1223</v>
      </c>
      <c r="E835" s="48">
        <v>15984.524612292922</v>
      </c>
      <c r="F835" s="48">
        <v>13833.344959383041</v>
      </c>
      <c r="G835" s="48">
        <v>12505.41761241773</v>
      </c>
      <c r="H835" s="48">
        <v>18293.439945815553</v>
      </c>
      <c r="I835" s="48">
        <v>13924.740348449279</v>
      </c>
      <c r="J835" s="48">
        <v>15405.345651322365</v>
      </c>
      <c r="K835" s="48">
        <v>13979.91052223491</v>
      </c>
      <c r="L835" s="48">
        <v>17006.0706083968</v>
      </c>
      <c r="M835" s="48">
        <v>31178.884155740161</v>
      </c>
      <c r="N835" s="48">
        <v>12266.697425946162</v>
      </c>
    </row>
    <row r="836" spans="1:14">
      <c r="A836" s="46">
        <v>831</v>
      </c>
      <c r="B836" s="46" t="s">
        <v>2888</v>
      </c>
      <c r="C836" s="47" t="s">
        <v>2889</v>
      </c>
      <c r="D836" s="46" t="s">
        <v>1223</v>
      </c>
      <c r="E836" s="48">
        <v>23976.786918439386</v>
      </c>
      <c r="F836" s="48">
        <v>29198.215509833215</v>
      </c>
      <c r="G836" s="48">
        <v>19817.050043365343</v>
      </c>
      <c r="H836" s="48">
        <v>26743.596489197058</v>
      </c>
      <c r="I836" s="48">
        <v>22737.86715126528</v>
      </c>
      <c r="J836" s="48">
        <v>22522.435162752001</v>
      </c>
      <c r="K836" s="48">
        <v>21481.996581864001</v>
      </c>
      <c r="L836" s="48">
        <v>24954.858160329215</v>
      </c>
      <c r="M836" s="48">
        <v>62357.768311480322</v>
      </c>
      <c r="N836" s="48">
        <v>17952.66570944</v>
      </c>
    </row>
    <row r="837" spans="1:14" ht="20.399999999999999">
      <c r="A837" s="46">
        <v>832</v>
      </c>
      <c r="B837" s="46" t="s">
        <v>2890</v>
      </c>
      <c r="C837" s="47" t="s">
        <v>2891</v>
      </c>
      <c r="D837" s="46" t="s">
        <v>1223</v>
      </c>
      <c r="E837" s="48">
        <v>25066.64086927754</v>
      </c>
      <c r="F837" s="48">
        <v>33809.765712432636</v>
      </c>
      <c r="G837" s="48">
        <v>23144.655624339168</v>
      </c>
      <c r="H837" s="48">
        <v>27919.985711321089</v>
      </c>
      <c r="I837" s="48">
        <v>26263.117872391682</v>
      </c>
      <c r="J837" s="48">
        <v>23513.42230991309</v>
      </c>
      <c r="K837" s="48">
        <v>25381.981454646135</v>
      </c>
      <c r="L837" s="48">
        <v>26054.214125954561</v>
      </c>
      <c r="M837" s="48">
        <v>73986.743529813335</v>
      </c>
      <c r="N837" s="48">
        <v>18742.583000655359</v>
      </c>
    </row>
    <row r="838" spans="1:14">
      <c r="A838" s="46">
        <v>833</v>
      </c>
      <c r="B838" s="46" t="s">
        <v>2892</v>
      </c>
      <c r="C838" s="47" t="s">
        <v>2893</v>
      </c>
      <c r="D838" s="46" t="s">
        <v>1223</v>
      </c>
      <c r="E838" s="48">
        <v>9990.3278826830774</v>
      </c>
      <c r="F838" s="48">
        <v>10759.848589926913</v>
      </c>
      <c r="G838" s="48">
        <v>10071.129496079353</v>
      </c>
      <c r="H838" s="48">
        <v>9734.9145839697921</v>
      </c>
      <c r="I838" s="48">
        <v>11492.317350872063</v>
      </c>
      <c r="J838" s="48">
        <v>9189.1535464028148</v>
      </c>
      <c r="K838" s="48">
        <v>10980.450946164514</v>
      </c>
      <c r="L838" s="48">
        <v>9075.5621342776321</v>
      </c>
      <c r="M838" s="48">
        <v>18709.941790274559</v>
      </c>
      <c r="N838" s="48">
        <v>7359.1567276136448</v>
      </c>
    </row>
    <row r="839" spans="1:14" ht="20.399999999999999">
      <c r="A839" s="46">
        <v>834</v>
      </c>
      <c r="B839" s="46" t="s">
        <v>2894</v>
      </c>
      <c r="C839" s="47" t="s">
        <v>2895</v>
      </c>
      <c r="D839" s="46" t="s">
        <v>1223</v>
      </c>
      <c r="E839" s="48">
        <v>27613.266267736024</v>
      </c>
      <c r="F839" s="48">
        <v>5380.5771191710719</v>
      </c>
      <c r="G839" s="48">
        <v>15906.714642771458</v>
      </c>
      <c r="H839" s="48">
        <v>23320.186344458754</v>
      </c>
      <c r="I839" s="48">
        <v>17449.991069575681</v>
      </c>
      <c r="J839" s="48">
        <v>18378.30709280563</v>
      </c>
      <c r="K839" s="48">
        <v>17437.300166979629</v>
      </c>
      <c r="L839" s="48">
        <v>8260.8375231728642</v>
      </c>
      <c r="M839" s="48">
        <v>89828.610967961606</v>
      </c>
      <c r="N839" s="48">
        <v>15654.72449863168</v>
      </c>
    </row>
    <row r="840" spans="1:14" ht="20.399999999999999">
      <c r="A840" s="46">
        <v>835</v>
      </c>
      <c r="B840" s="46" t="s">
        <v>2896</v>
      </c>
      <c r="C840" s="47" t="s">
        <v>2897</v>
      </c>
      <c r="D840" s="46" t="s">
        <v>1223</v>
      </c>
      <c r="E840" s="48">
        <v>52075.038194298388</v>
      </c>
      <c r="F840" s="48">
        <v>6918.6309523143673</v>
      </c>
      <c r="G840" s="48">
        <v>23491.508306911834</v>
      </c>
      <c r="H840" s="48">
        <v>40648.752111417853</v>
      </c>
      <c r="I840" s="48">
        <v>26263.117872391682</v>
      </c>
      <c r="J840" s="48">
        <v>26126.024788792318</v>
      </c>
      <c r="K840" s="48">
        <v>26155.950250469439</v>
      </c>
      <c r="L840" s="48">
        <v>13056.484152319999</v>
      </c>
      <c r="M840" s="48">
        <v>134742.91645194238</v>
      </c>
      <c r="N840" s="48">
        <v>17090.93775538688</v>
      </c>
    </row>
    <row r="841" spans="1:14" ht="20.399999999999999">
      <c r="A841" s="46">
        <v>836</v>
      </c>
      <c r="B841" s="46" t="s">
        <v>2898</v>
      </c>
      <c r="C841" s="47" t="s">
        <v>2899</v>
      </c>
      <c r="D841" s="46" t="s">
        <v>1223</v>
      </c>
      <c r="E841" s="48">
        <v>69719.773658368096</v>
      </c>
      <c r="F841" s="48">
        <v>9223.1004051988475</v>
      </c>
      <c r="G841" s="48">
        <v>31031.426835020691</v>
      </c>
      <c r="H841" s="48">
        <v>46641.678337332734</v>
      </c>
      <c r="I841" s="48">
        <v>34371.1945309824</v>
      </c>
      <c r="J841" s="48">
        <v>34144.011706732032</v>
      </c>
      <c r="K841" s="48">
        <v>34872.48518352658</v>
      </c>
      <c r="L841" s="48">
        <v>16143.037005928449</v>
      </c>
      <c r="M841" s="48">
        <v>179657.22193592321</v>
      </c>
      <c r="N841" s="48">
        <v>18527.15101214208</v>
      </c>
    </row>
    <row r="842" spans="1:14" ht="20.399999999999999">
      <c r="A842" s="46">
        <v>837</v>
      </c>
      <c r="B842" s="46" t="s">
        <v>2900</v>
      </c>
      <c r="C842" s="47" t="s">
        <v>2901</v>
      </c>
      <c r="D842" s="46" t="s">
        <v>1223</v>
      </c>
      <c r="E842" s="48">
        <v>14013.70538452726</v>
      </c>
      <c r="F842" s="48">
        <v>12295.291126239743</v>
      </c>
      <c r="G842" s="48">
        <v>5575.1187330406401</v>
      </c>
      <c r="H842" s="48">
        <v>4730.3642083855357</v>
      </c>
      <c r="I842" s="48">
        <v>6169.1887619711997</v>
      </c>
      <c r="J842" s="48">
        <v>11855.809869672652</v>
      </c>
      <c r="K842" s="48">
        <v>5920.2179297916482</v>
      </c>
      <c r="L842" s="48">
        <v>4273.3872630543356</v>
      </c>
      <c r="M842" s="48">
        <v>13056.484152319999</v>
      </c>
      <c r="N842" s="48">
        <v>3590.533141888</v>
      </c>
    </row>
    <row r="843" spans="1:14" ht="20.399999999999999">
      <c r="A843" s="46">
        <v>838</v>
      </c>
      <c r="B843" s="46" t="s">
        <v>2902</v>
      </c>
      <c r="C843" s="47" t="s">
        <v>2903</v>
      </c>
      <c r="D843" s="46" t="s">
        <v>1223</v>
      </c>
      <c r="E843" s="48">
        <v>31035.407673367827</v>
      </c>
      <c r="F843" s="48">
        <v>26126.024788792318</v>
      </c>
      <c r="G843" s="48">
        <v>11840.860195318246</v>
      </c>
      <c r="H843" s="48">
        <v>8344.399021747713</v>
      </c>
      <c r="I843" s="48">
        <v>13219.690204224</v>
      </c>
      <c r="J843" s="48">
        <v>17754.886087500654</v>
      </c>
      <c r="K843" s="48">
        <v>13202.063950618369</v>
      </c>
      <c r="L843" s="48">
        <v>10682.815333428223</v>
      </c>
      <c r="M843" s="48">
        <v>27853.832858282669</v>
      </c>
      <c r="N843" s="48">
        <v>6462.9596553983993</v>
      </c>
    </row>
    <row r="844" spans="1:14">
      <c r="A844" s="46">
        <v>839</v>
      </c>
      <c r="B844" s="46" t="s">
        <v>2904</v>
      </c>
      <c r="C844" s="47" t="s">
        <v>2905</v>
      </c>
      <c r="D844" s="46" t="s">
        <v>1223</v>
      </c>
      <c r="E844" s="48">
        <v>54492.697541907692</v>
      </c>
      <c r="F844" s="48">
        <v>18442.283865152</v>
      </c>
      <c r="G844" s="48">
        <v>11840.860195318246</v>
      </c>
      <c r="H844" s="48">
        <v>6418.5676092805115</v>
      </c>
      <c r="I844" s="48">
        <v>13219.690204224</v>
      </c>
      <c r="J844" s="48">
        <v>3574.7609090319966</v>
      </c>
      <c r="K844" s="48">
        <v>13202.063950618369</v>
      </c>
      <c r="L844" s="48">
        <v>6647.0560819461116</v>
      </c>
      <c r="M844" s="48">
        <v>65282.420761599999</v>
      </c>
      <c r="N844" s="48">
        <v>11202.463402690559</v>
      </c>
    </row>
    <row r="845" spans="1:14">
      <c r="A845" s="46">
        <v>840</v>
      </c>
      <c r="B845" s="46" t="s">
        <v>2906</v>
      </c>
      <c r="C845" s="47" t="s">
        <v>2907</v>
      </c>
      <c r="D845" s="46" t="s">
        <v>1223</v>
      </c>
      <c r="E845" s="48">
        <v>2179.7079016763078</v>
      </c>
      <c r="F845" s="48">
        <v>3074.8020178713605</v>
      </c>
      <c r="G845" s="48">
        <v>2199.9196560347777</v>
      </c>
      <c r="H845" s="48">
        <v>2354.0840926632964</v>
      </c>
      <c r="I845" s="48">
        <v>2643.9380408447996</v>
      </c>
      <c r="J845" s="48">
        <v>1981.9742943221756</v>
      </c>
      <c r="K845" s="48">
        <v>2264.9735883237126</v>
      </c>
      <c r="L845" s="48">
        <v>2193.48933758976</v>
      </c>
      <c r="M845" s="48">
        <v>3916.9452456959998</v>
      </c>
      <c r="N845" s="48">
        <v>1579.8345824307198</v>
      </c>
    </row>
    <row r="846" spans="1:14">
      <c r="A846" s="46">
        <v>841</v>
      </c>
      <c r="B846" s="46" t="s">
        <v>2908</v>
      </c>
      <c r="C846" s="47" t="s">
        <v>2909</v>
      </c>
      <c r="D846" s="46" t="s">
        <v>1223</v>
      </c>
      <c r="E846" s="48">
        <v>8173.9046312861537</v>
      </c>
      <c r="F846" s="48">
        <v>10759.848589926913</v>
      </c>
      <c r="G846" s="48">
        <v>8687.9843191612581</v>
      </c>
      <c r="H846" s="48">
        <v>9734.9145839697921</v>
      </c>
      <c r="I846" s="48">
        <v>10399.489627322879</v>
      </c>
      <c r="J846" s="48">
        <v>8198.166399241727</v>
      </c>
      <c r="K846" s="48">
        <v>8986.9216633675314</v>
      </c>
      <c r="L846" s="48">
        <v>9075.5621342776321</v>
      </c>
      <c r="M846" s="48">
        <v>27853.832858282669</v>
      </c>
      <c r="N846" s="48">
        <v>6534.7703182361602</v>
      </c>
    </row>
    <row r="847" spans="1:14">
      <c r="A847" s="46">
        <v>842</v>
      </c>
      <c r="B847" s="46" t="s">
        <v>2910</v>
      </c>
      <c r="C847" s="47" t="s">
        <v>2911</v>
      </c>
      <c r="D847" s="46" t="s">
        <v>1223</v>
      </c>
      <c r="E847" s="48">
        <v>109748.5981306208</v>
      </c>
      <c r="F847" s="48">
        <v>7896.5616153231367</v>
      </c>
      <c r="G847" s="48">
        <v>63115.044392314878</v>
      </c>
      <c r="H847" s="48">
        <v>66196.374652262399</v>
      </c>
      <c r="I847" s="48">
        <v>55522.698857740797</v>
      </c>
      <c r="J847" s="48">
        <v>129549.04705614949</v>
      </c>
      <c r="K847" s="48">
        <v>55839.971422642178</v>
      </c>
      <c r="L847" s="48">
        <v>90591.109642457086</v>
      </c>
      <c r="M847" s="48">
        <v>95747.550450346665</v>
      </c>
      <c r="N847" s="48">
        <v>103263.7331606989</v>
      </c>
    </row>
    <row r="848" spans="1:14">
      <c r="A848" s="46">
        <v>843</v>
      </c>
      <c r="B848" s="46" t="s">
        <v>2912</v>
      </c>
      <c r="C848" s="47" t="s">
        <v>2913</v>
      </c>
      <c r="D848" s="46" t="s">
        <v>1223</v>
      </c>
      <c r="E848" s="48">
        <v>63917.915968600617</v>
      </c>
      <c r="F848" s="48">
        <v>92203.585435268615</v>
      </c>
      <c r="G848" s="48">
        <v>123726.72011628986</v>
      </c>
      <c r="H848" s="48">
        <v>228353.9908788311</v>
      </c>
      <c r="I848" s="48">
        <v>140128.71616477441</v>
      </c>
      <c r="J848" s="48">
        <v>125404.91898620312</v>
      </c>
      <c r="K848" s="48">
        <v>135955.70062364102</v>
      </c>
      <c r="L848" s="48">
        <v>93716.831948522493</v>
      </c>
      <c r="M848" s="48">
        <v>267703.6228170931</v>
      </c>
      <c r="N848" s="48">
        <v>114753.4392147405</v>
      </c>
    </row>
    <row r="849" spans="1:14" ht="20.399999999999999">
      <c r="A849" s="46">
        <v>844</v>
      </c>
      <c r="B849" s="46" t="s">
        <v>2914</v>
      </c>
      <c r="C849" s="47" t="s">
        <v>2915</v>
      </c>
      <c r="D849" s="46" t="s">
        <v>1223</v>
      </c>
      <c r="E849" s="48">
        <v>21562.962242138587</v>
      </c>
      <c r="F849" s="48">
        <v>34274.576548255231</v>
      </c>
      <c r="G849" s="48">
        <v>29508.34780996379</v>
      </c>
      <c r="H849" s="48">
        <v>45509.681161326596</v>
      </c>
      <c r="I849" s="48">
        <v>33313.619314644478</v>
      </c>
      <c r="J849" s="48">
        <v>41261.101218161661</v>
      </c>
      <c r="K849" s="48">
        <v>32531.454310894558</v>
      </c>
      <c r="L849" s="48">
        <v>25875.340293067777</v>
      </c>
      <c r="M849" s="48">
        <v>100867.86831874815</v>
      </c>
      <c r="N849" s="48">
        <v>21399.577525652479</v>
      </c>
    </row>
    <row r="850" spans="1:14" ht="20.399999999999999">
      <c r="A850" s="46">
        <v>845</v>
      </c>
      <c r="B850" s="46" t="s">
        <v>2916</v>
      </c>
      <c r="C850" s="47" t="s">
        <v>2917</v>
      </c>
      <c r="D850" s="46" t="s">
        <v>1223</v>
      </c>
      <c r="E850" s="48">
        <v>282397.30464662251</v>
      </c>
      <c r="F850" s="48">
        <v>520028.01295116846</v>
      </c>
      <c r="G850" s="48">
        <v>460997.70594651217</v>
      </c>
      <c r="H850" s="48">
        <v>584387.34028319956</v>
      </c>
      <c r="I850" s="48">
        <v>515567.917964736</v>
      </c>
      <c r="J850" s="48">
        <v>540358.26442474592</v>
      </c>
      <c r="K850" s="48">
        <v>513104.64902334899</v>
      </c>
      <c r="L850" s="48">
        <v>460537.4485595377</v>
      </c>
      <c r="M850" s="48">
        <v>1684286.45564928</v>
      </c>
      <c r="N850" s="48">
        <v>430863.97702655999</v>
      </c>
    </row>
    <row r="851" spans="1:14" ht="20.399999999999999">
      <c r="A851" s="46">
        <v>846</v>
      </c>
      <c r="B851" s="46" t="s">
        <v>2918</v>
      </c>
      <c r="C851" s="47" t="s">
        <v>2919</v>
      </c>
      <c r="D851" s="46" t="s">
        <v>1223</v>
      </c>
      <c r="E851" s="48">
        <v>155970.20985328243</v>
      </c>
      <c r="F851" s="48">
        <v>238133.29750891877</v>
      </c>
      <c r="G851" s="48">
        <v>240541.66393444533</v>
      </c>
      <c r="H851" s="48">
        <v>317803.96380637545</v>
      </c>
      <c r="I851" s="48">
        <v>280257.43232954881</v>
      </c>
      <c r="J851" s="48">
        <v>540358.26442474592</v>
      </c>
      <c r="K851" s="48">
        <v>256488.42934235404</v>
      </c>
      <c r="L851" s="48">
        <v>227933.57208912639</v>
      </c>
      <c r="M851" s="48">
        <v>895021.98864153598</v>
      </c>
      <c r="N851" s="48">
        <v>224767.37468218876</v>
      </c>
    </row>
    <row r="852" spans="1:14" ht="20.399999999999999">
      <c r="A852" s="46">
        <v>847</v>
      </c>
      <c r="B852" s="46" t="s">
        <v>2920</v>
      </c>
      <c r="C852" s="47" t="s">
        <v>2921</v>
      </c>
      <c r="D852" s="46" t="s">
        <v>1223</v>
      </c>
      <c r="E852" s="48">
        <v>67026.017976546456</v>
      </c>
      <c r="F852" s="48">
        <v>96471.750104662016</v>
      </c>
      <c r="G852" s="48">
        <v>93012.761040608646</v>
      </c>
      <c r="H852" s="48">
        <v>131196.77535617229</v>
      </c>
      <c r="I852" s="48">
        <v>103994.89627322881</v>
      </c>
      <c r="J852" s="48">
        <v>142323.77228046244</v>
      </c>
      <c r="K852" s="48">
        <v>103554.239933088</v>
      </c>
      <c r="L852" s="48">
        <v>94357.905320401405</v>
      </c>
      <c r="M852" s="48">
        <v>267703.6228170931</v>
      </c>
      <c r="N852" s="48">
        <v>113460.8472836608</v>
      </c>
    </row>
    <row r="853" spans="1:14" ht="20.399999999999999">
      <c r="A853" s="46">
        <v>848</v>
      </c>
      <c r="B853" s="46" t="s">
        <v>2922</v>
      </c>
      <c r="C853" s="47" t="s">
        <v>2923</v>
      </c>
      <c r="D853" s="46" t="s">
        <v>1336</v>
      </c>
      <c r="E853" s="48">
        <v>491887.41647828673</v>
      </c>
      <c r="F853" s="48">
        <v>560360.79814610025</v>
      </c>
      <c r="G853" s="48">
        <v>93012.761040608646</v>
      </c>
      <c r="H853" s="48">
        <v>157855.50469837926</v>
      </c>
      <c r="I853" s="48">
        <v>103994.89627322881</v>
      </c>
      <c r="J853" s="48">
        <v>106305.89396818944</v>
      </c>
      <c r="K853" s="48">
        <v>103554.239933088</v>
      </c>
      <c r="L853" s="48">
        <v>67864.993326928903</v>
      </c>
      <c r="M853" s="48">
        <v>267657.92512256</v>
      </c>
      <c r="N853" s="48">
        <v>90912.299152604173</v>
      </c>
    </row>
    <row r="854" spans="1:14" ht="20.399999999999999">
      <c r="A854" s="46">
        <v>849</v>
      </c>
      <c r="B854" s="46" t="s">
        <v>2924</v>
      </c>
      <c r="C854" s="47" t="s">
        <v>2925</v>
      </c>
      <c r="D854" s="46" t="s">
        <v>1223</v>
      </c>
      <c r="E854" s="48">
        <v>282397.30464662251</v>
      </c>
      <c r="F854" s="48">
        <v>560360.79814610025</v>
      </c>
      <c r="G854" s="48">
        <v>466132.16833941196</v>
      </c>
      <c r="H854" s="48">
        <v>719582.01108681224</v>
      </c>
      <c r="I854" s="48">
        <v>527024.9828083968</v>
      </c>
      <c r="J854" s="48">
        <v>659276.72208407649</v>
      </c>
      <c r="K854" s="48">
        <v>513104.64902334899</v>
      </c>
      <c r="L854" s="48">
        <v>656895.21937469346</v>
      </c>
      <c r="M854" s="48">
        <v>1862063.5438672691</v>
      </c>
      <c r="N854" s="48">
        <v>401565.22658875387</v>
      </c>
    </row>
    <row r="855" spans="1:14">
      <c r="A855" s="46">
        <v>850</v>
      </c>
      <c r="B855" s="46" t="s">
        <v>2926</v>
      </c>
      <c r="C855" s="47" t="s">
        <v>2927</v>
      </c>
      <c r="D855" s="46" t="s">
        <v>1223</v>
      </c>
      <c r="E855" s="48">
        <v>166225.62359422265</v>
      </c>
      <c r="F855" s="48">
        <v>96471.750104662016</v>
      </c>
      <c r="G855" s="48">
        <v>98589.511834168326</v>
      </c>
      <c r="H855" s="48">
        <v>113490.87719721113</v>
      </c>
      <c r="I855" s="48">
        <v>96944.394830976002</v>
      </c>
      <c r="J855" s="48">
        <v>184665.95038643619</v>
      </c>
      <c r="K855" s="48">
        <v>94481.125889588933</v>
      </c>
      <c r="L855" s="48">
        <v>132499.81247457382</v>
      </c>
      <c r="M855" s="48">
        <v>391341.99949748733</v>
      </c>
      <c r="N855" s="48">
        <v>147211.85881740798</v>
      </c>
    </row>
    <row r="856" spans="1:14" ht="20.399999999999999">
      <c r="A856" s="46">
        <v>851</v>
      </c>
      <c r="B856" s="46" t="s">
        <v>2928</v>
      </c>
      <c r="C856" s="47" t="s">
        <v>2929</v>
      </c>
      <c r="D856" s="46" t="s">
        <v>1336</v>
      </c>
      <c r="E856" s="48">
        <v>76167.664071181905</v>
      </c>
      <c r="F856" s="48">
        <v>58395.125371251197</v>
      </c>
      <c r="G856" s="48">
        <v>89853.09187574721</v>
      </c>
      <c r="H856" s="48">
        <v>83720.787681506306</v>
      </c>
      <c r="I856" s="48">
        <v>96944.394830976002</v>
      </c>
      <c r="J856" s="48">
        <v>125945.45743010915</v>
      </c>
      <c r="K856" s="48">
        <v>103554.239933088</v>
      </c>
      <c r="L856" s="48">
        <v>70018.007563646461</v>
      </c>
      <c r="M856" s="48">
        <v>391341.99949748733</v>
      </c>
      <c r="N856" s="48">
        <v>147211.85881740798</v>
      </c>
    </row>
    <row r="857" spans="1:14">
      <c r="A857" s="46">
        <v>852</v>
      </c>
      <c r="B857" s="46" t="s">
        <v>2930</v>
      </c>
      <c r="C857" s="47" t="s">
        <v>2931</v>
      </c>
      <c r="D857" s="46" t="s">
        <v>1223</v>
      </c>
      <c r="E857" s="48">
        <v>62377.992701027433</v>
      </c>
      <c r="F857" s="48">
        <v>58395.125371251197</v>
      </c>
      <c r="G857" s="48">
        <v>55467.992189142577</v>
      </c>
      <c r="H857" s="48">
        <v>83720.787681506306</v>
      </c>
      <c r="I857" s="48">
        <v>61691.887619711997</v>
      </c>
      <c r="J857" s="48">
        <v>89909.561169705994</v>
      </c>
      <c r="K857" s="48">
        <v>62079.66519903591</v>
      </c>
      <c r="L857" s="48">
        <v>70018.007563646461</v>
      </c>
      <c r="M857" s="48">
        <v>391694.52456960001</v>
      </c>
      <c r="N857" s="48">
        <v>63049.761971553286</v>
      </c>
    </row>
    <row r="858" spans="1:14" ht="20.399999999999999">
      <c r="A858" s="46">
        <v>853</v>
      </c>
      <c r="B858" s="46" t="s">
        <v>2932</v>
      </c>
      <c r="C858" s="47" t="s">
        <v>2933</v>
      </c>
      <c r="D858" s="46" t="s">
        <v>1223</v>
      </c>
      <c r="E858" s="48">
        <v>177301.07356885367</v>
      </c>
      <c r="F858" s="48">
        <v>520028.01295116846</v>
      </c>
      <c r="G858" s="48">
        <v>466132.16833941196</v>
      </c>
      <c r="H858" s="48">
        <v>584387.34028319956</v>
      </c>
      <c r="I858" s="48">
        <v>527024.9828083968</v>
      </c>
      <c r="J858" s="48">
        <v>503781.8297204366</v>
      </c>
      <c r="K858" s="48">
        <v>513104.64902334899</v>
      </c>
      <c r="L858" s="48">
        <v>458900.16544683668</v>
      </c>
      <c r="M858" s="48">
        <v>1862063.5438672691</v>
      </c>
      <c r="N858" s="48">
        <v>401565.22658875387</v>
      </c>
    </row>
    <row r="859" spans="1:14" ht="30.6">
      <c r="A859" s="46">
        <v>854</v>
      </c>
      <c r="B859" s="46" t="s">
        <v>2934</v>
      </c>
      <c r="C859" s="47" t="s">
        <v>2935</v>
      </c>
      <c r="D859" s="46" t="s">
        <v>1223</v>
      </c>
      <c r="E859" s="48">
        <v>233121.7783323382</v>
      </c>
      <c r="F859" s="48">
        <v>122935.93783299942</v>
      </c>
      <c r="G859" s="48">
        <v>100848.2835925197</v>
      </c>
      <c r="H859" s="48">
        <v>160398.90781125118</v>
      </c>
      <c r="I859" s="48">
        <v>80199.453905625589</v>
      </c>
      <c r="J859" s="48">
        <v>107837.41955925658</v>
      </c>
      <c r="K859" s="48">
        <v>80225.893286034057</v>
      </c>
      <c r="L859" s="48">
        <v>66469.255171045894</v>
      </c>
      <c r="M859" s="48">
        <v>406611.55771362566</v>
      </c>
      <c r="N859" s="48">
        <v>114897.060540416</v>
      </c>
    </row>
    <row r="860" spans="1:14" ht="20.399999999999999">
      <c r="A860" s="46">
        <v>855</v>
      </c>
      <c r="B860" s="46" t="s">
        <v>2936</v>
      </c>
      <c r="C860" s="47" t="s">
        <v>2937</v>
      </c>
      <c r="D860" s="46" t="s">
        <v>1223</v>
      </c>
      <c r="E860" s="48">
        <v>177301.07356885367</v>
      </c>
      <c r="F860" s="48">
        <v>520028.01295116846</v>
      </c>
      <c r="G860" s="48">
        <v>462972.49917455052</v>
      </c>
      <c r="H860" s="48">
        <v>584387.34028319956</v>
      </c>
      <c r="I860" s="48">
        <v>519974.48136614403</v>
      </c>
      <c r="J860" s="48">
        <v>503781.8297204366</v>
      </c>
      <c r="K860" s="48">
        <v>513104.64902334899</v>
      </c>
      <c r="L860" s="48">
        <v>458900.16544683668</v>
      </c>
      <c r="M860" s="48">
        <v>1862063.5438672691</v>
      </c>
      <c r="N860" s="48">
        <v>401565.22658875387</v>
      </c>
    </row>
    <row r="861" spans="1:14" ht="30.6">
      <c r="A861" s="46">
        <v>856</v>
      </c>
      <c r="B861" s="46" t="s">
        <v>2938</v>
      </c>
      <c r="C861" s="47" t="s">
        <v>2939</v>
      </c>
      <c r="D861" s="46" t="s">
        <v>1336</v>
      </c>
      <c r="E861" s="48">
        <v>85553.535140795051</v>
      </c>
      <c r="F861" s="48">
        <v>66080.171943306748</v>
      </c>
      <c r="G861" s="48">
        <v>86576.909910431496</v>
      </c>
      <c r="H861" s="48">
        <v>106471.7113169239</v>
      </c>
      <c r="I861" s="48">
        <v>98707.020191539195</v>
      </c>
      <c r="J861" s="48">
        <v>89909.561169705994</v>
      </c>
      <c r="K861" s="48">
        <v>94481.125889588933</v>
      </c>
      <c r="L861" s="48">
        <v>85102.163704821753</v>
      </c>
      <c r="M861" s="48">
        <v>403347.43667554564</v>
      </c>
      <c r="N861" s="48">
        <v>107572.37293096447</v>
      </c>
    </row>
    <row r="862" spans="1:14" ht="30.6">
      <c r="A862" s="46">
        <v>857</v>
      </c>
      <c r="B862" s="46" t="s">
        <v>2940</v>
      </c>
      <c r="C862" s="47" t="s">
        <v>2941</v>
      </c>
      <c r="D862" s="46" t="s">
        <v>1336</v>
      </c>
      <c r="E862" s="48">
        <v>85553.535140795051</v>
      </c>
      <c r="F862" s="48">
        <v>66080.171943306748</v>
      </c>
      <c r="G862" s="48">
        <v>86576.909910431496</v>
      </c>
      <c r="H862" s="48">
        <v>106471.7113169239</v>
      </c>
      <c r="I862" s="48">
        <v>98707.020191539195</v>
      </c>
      <c r="J862" s="48">
        <v>95477.107141938279</v>
      </c>
      <c r="K862" s="48">
        <v>94481.125889588933</v>
      </c>
      <c r="L862" s="48">
        <v>85102.163704821753</v>
      </c>
      <c r="M862" s="48">
        <v>403347.43667554564</v>
      </c>
      <c r="N862" s="48">
        <v>107572.37293096447</v>
      </c>
    </row>
    <row r="863" spans="1:14" ht="30.6">
      <c r="A863" s="46">
        <v>858</v>
      </c>
      <c r="B863" s="46" t="s">
        <v>2942</v>
      </c>
      <c r="C863" s="47" t="s">
        <v>2943</v>
      </c>
      <c r="D863" s="46" t="s">
        <v>1336</v>
      </c>
      <c r="E863" s="48">
        <v>85553.535140795051</v>
      </c>
      <c r="F863" s="48">
        <v>66080.171943306748</v>
      </c>
      <c r="G863" s="48">
        <v>86576.909910431496</v>
      </c>
      <c r="H863" s="48">
        <v>106471.7113169239</v>
      </c>
      <c r="I863" s="48">
        <v>98707.020191539195</v>
      </c>
      <c r="J863" s="48">
        <v>95477.107141938279</v>
      </c>
      <c r="K863" s="48">
        <v>94481.125889588933</v>
      </c>
      <c r="L863" s="48">
        <v>85102.163704821753</v>
      </c>
      <c r="M863" s="48">
        <v>403347.43667554564</v>
      </c>
      <c r="N863" s="48">
        <v>107572.37293096447</v>
      </c>
    </row>
    <row r="864" spans="1:14" ht="20.399999999999999">
      <c r="A864" s="46">
        <v>859</v>
      </c>
      <c r="B864" s="46" t="s">
        <v>2944</v>
      </c>
      <c r="C864" s="47" t="s">
        <v>2945</v>
      </c>
      <c r="D864" s="46" t="s">
        <v>1223</v>
      </c>
      <c r="E864" s="48">
        <v>114327.81641145339</v>
      </c>
      <c r="F864" s="48">
        <v>96471.750104662016</v>
      </c>
      <c r="G864" s="48">
        <v>86576.909910431496</v>
      </c>
      <c r="H864" s="48">
        <v>106471.7113169239</v>
      </c>
      <c r="I864" s="48">
        <v>98707.020191539195</v>
      </c>
      <c r="J864" s="48">
        <v>125945.45743010915</v>
      </c>
      <c r="K864" s="48">
        <v>94481.125889588933</v>
      </c>
      <c r="L864" s="48">
        <v>85102.163704821753</v>
      </c>
      <c r="M864" s="48">
        <v>403347.43667554564</v>
      </c>
      <c r="N864" s="48">
        <v>107572.37293096447</v>
      </c>
    </row>
    <row r="865" spans="1:14" ht="20.399999999999999">
      <c r="A865" s="46">
        <v>860</v>
      </c>
      <c r="B865" s="46" t="s">
        <v>2946</v>
      </c>
      <c r="C865" s="47" t="s">
        <v>2947</v>
      </c>
      <c r="D865" s="46" t="s">
        <v>1336</v>
      </c>
      <c r="E865" s="48">
        <v>409603.44319000619</v>
      </c>
      <c r="F865" s="48">
        <v>330400.8597165338</v>
      </c>
      <c r="G865" s="48">
        <v>401753.90910536016</v>
      </c>
      <c r="H865" s="48">
        <v>532358.55658461945</v>
      </c>
      <c r="I865" s="48">
        <v>449469.46694361593</v>
      </c>
      <c r="J865" s="48">
        <v>118900.43971120035</v>
      </c>
      <c r="K865" s="48">
        <v>447006.19800222892</v>
      </c>
      <c r="L865" s="48">
        <v>424929.80497933051</v>
      </c>
      <c r="M865" s="48">
        <v>2278356.4845798402</v>
      </c>
      <c r="N865" s="48">
        <v>537861.86465482239</v>
      </c>
    </row>
    <row r="866" spans="1:14" ht="20.399999999999999">
      <c r="A866" s="46">
        <v>861</v>
      </c>
      <c r="B866" s="46" t="s">
        <v>2948</v>
      </c>
      <c r="C866" s="47" t="s">
        <v>2949</v>
      </c>
      <c r="D866" s="46" t="s">
        <v>1223</v>
      </c>
      <c r="E866" s="48">
        <v>73605.991022251226</v>
      </c>
      <c r="F866" s="48">
        <v>66080.171943306748</v>
      </c>
      <c r="G866" s="48">
        <v>86576.909910431496</v>
      </c>
      <c r="H866" s="48">
        <v>106471.7113169239</v>
      </c>
      <c r="I866" s="48">
        <v>98707.020191539195</v>
      </c>
      <c r="J866" s="48">
        <v>125945.45743010915</v>
      </c>
      <c r="K866" s="48">
        <v>94481.125889588933</v>
      </c>
      <c r="L866" s="48">
        <v>85102.163704821753</v>
      </c>
      <c r="M866" s="48">
        <v>403347.43667554564</v>
      </c>
      <c r="N866" s="48">
        <v>107572.37293096447</v>
      </c>
    </row>
    <row r="867" spans="1:14" ht="20.399999999999999">
      <c r="A867" s="46">
        <v>862</v>
      </c>
      <c r="B867" s="46" t="s">
        <v>2950</v>
      </c>
      <c r="C867" s="47" t="s">
        <v>2951</v>
      </c>
      <c r="D867" s="46" t="s">
        <v>1223</v>
      </c>
      <c r="E867" s="48">
        <v>85553.535140795051</v>
      </c>
      <c r="F867" s="48">
        <v>66080.171943306748</v>
      </c>
      <c r="G867" s="48">
        <v>86576.909910431496</v>
      </c>
      <c r="H867" s="48">
        <v>106471.7113169239</v>
      </c>
      <c r="I867" s="48">
        <v>98707.020191539195</v>
      </c>
      <c r="J867" s="48">
        <v>113332.89373896807</v>
      </c>
      <c r="K867" s="48">
        <v>94481.125889588933</v>
      </c>
      <c r="L867" s="48">
        <v>85102.163704821753</v>
      </c>
      <c r="M867" s="48">
        <v>403347.43667554564</v>
      </c>
      <c r="N867" s="48">
        <v>107572.37293096447</v>
      </c>
    </row>
    <row r="868" spans="1:14" ht="20.399999999999999">
      <c r="A868" s="46">
        <v>863</v>
      </c>
      <c r="B868" s="46" t="s">
        <v>2952</v>
      </c>
      <c r="C868" s="47" t="s">
        <v>2953</v>
      </c>
      <c r="D868" s="46" t="s">
        <v>1336</v>
      </c>
      <c r="E868" s="48">
        <v>341762.32435947156</v>
      </c>
      <c r="F868" s="48">
        <v>330400.8597165338</v>
      </c>
      <c r="G868" s="48">
        <v>404913.57827022165</v>
      </c>
      <c r="H868" s="48">
        <v>532358.55658461945</v>
      </c>
      <c r="I868" s="48">
        <v>456519.96838586882</v>
      </c>
      <c r="J868" s="48">
        <v>401061.50743015739</v>
      </c>
      <c r="K868" s="48">
        <v>447006.19800222892</v>
      </c>
      <c r="L868" s="48">
        <v>424929.80497933051</v>
      </c>
      <c r="M868" s="48">
        <v>2278356.4845798402</v>
      </c>
      <c r="N868" s="48">
        <v>537861.86465482239</v>
      </c>
    </row>
    <row r="869" spans="1:14" ht="20.399999999999999">
      <c r="A869" s="46">
        <v>864</v>
      </c>
      <c r="B869" s="46" t="s">
        <v>2954</v>
      </c>
      <c r="C869" s="47" t="s">
        <v>2955</v>
      </c>
      <c r="D869" s="46" t="s">
        <v>1223</v>
      </c>
      <c r="E869" s="48">
        <v>85553.535140795051</v>
      </c>
      <c r="F869" s="48">
        <v>66080.171943306748</v>
      </c>
      <c r="G869" s="48">
        <v>86576.909910431496</v>
      </c>
      <c r="H869" s="48">
        <v>106471.7113169239</v>
      </c>
      <c r="I869" s="48">
        <v>98707.020191539195</v>
      </c>
      <c r="J869" s="48">
        <v>125945.45743010915</v>
      </c>
      <c r="K869" s="48">
        <v>94481.125889588933</v>
      </c>
      <c r="L869" s="48">
        <v>85102.163704821753</v>
      </c>
      <c r="M869" s="48">
        <v>403347.43667554564</v>
      </c>
      <c r="N869" s="48">
        <v>107572.37293096447</v>
      </c>
    </row>
    <row r="870" spans="1:14" ht="20.399999999999999">
      <c r="A870" s="46">
        <v>865</v>
      </c>
      <c r="B870" s="46" t="s">
        <v>2956</v>
      </c>
      <c r="C870" s="47" t="s">
        <v>2957</v>
      </c>
      <c r="D870" s="46" t="s">
        <v>1223</v>
      </c>
      <c r="E870" s="48">
        <v>73605.991022251226</v>
      </c>
      <c r="F870" s="48">
        <v>66080.171943306748</v>
      </c>
      <c r="G870" s="48">
        <v>86576.909910431496</v>
      </c>
      <c r="H870" s="48">
        <v>106471.7113169239</v>
      </c>
      <c r="I870" s="48">
        <v>98707.020191539195</v>
      </c>
      <c r="J870" s="48">
        <v>125945.45743010915</v>
      </c>
      <c r="K870" s="48">
        <v>94481.125889588933</v>
      </c>
      <c r="L870" s="48">
        <v>85102.163704821753</v>
      </c>
      <c r="M870" s="48">
        <v>403347.43667554564</v>
      </c>
      <c r="N870" s="48">
        <v>107572.37293096447</v>
      </c>
    </row>
    <row r="871" spans="1:14" ht="20.399999999999999">
      <c r="A871" s="46">
        <v>866</v>
      </c>
      <c r="B871" s="46" t="s">
        <v>2958</v>
      </c>
      <c r="C871" s="47" t="s">
        <v>2959</v>
      </c>
      <c r="D871" s="46" t="s">
        <v>1336</v>
      </c>
      <c r="E871" s="48">
        <v>409603.44319000619</v>
      </c>
      <c r="F871" s="48">
        <v>330400.8597165338</v>
      </c>
      <c r="G871" s="48">
        <v>404913.57827022165</v>
      </c>
      <c r="H871" s="48">
        <v>532358.55658461945</v>
      </c>
      <c r="I871" s="48">
        <v>456519.96838586882</v>
      </c>
      <c r="J871" s="48">
        <v>401061.50743015739</v>
      </c>
      <c r="K871" s="48">
        <v>447006.19800222892</v>
      </c>
      <c r="L871" s="48">
        <v>424929.80497933051</v>
      </c>
      <c r="M871" s="48">
        <v>2278356.4845798402</v>
      </c>
      <c r="N871" s="48">
        <v>537861.86465482239</v>
      </c>
    </row>
    <row r="872" spans="1:14" ht="20.399999999999999">
      <c r="A872" s="46">
        <v>867</v>
      </c>
      <c r="B872" s="46" t="s">
        <v>2960</v>
      </c>
      <c r="C872" s="47" t="s">
        <v>2961</v>
      </c>
      <c r="D872" s="46" t="s">
        <v>1336</v>
      </c>
      <c r="E872" s="48">
        <v>409603.44319000619</v>
      </c>
      <c r="F872" s="48">
        <v>330400.8597165338</v>
      </c>
      <c r="G872" s="48">
        <v>404913.57827022165</v>
      </c>
      <c r="H872" s="48">
        <v>532358.55658461945</v>
      </c>
      <c r="I872" s="48">
        <v>456519.96838586882</v>
      </c>
      <c r="J872" s="48">
        <v>401061.50743015739</v>
      </c>
      <c r="K872" s="48">
        <v>447006.19800222892</v>
      </c>
      <c r="L872" s="48">
        <v>424929.80497933051</v>
      </c>
      <c r="M872" s="48">
        <v>2278356.4845798402</v>
      </c>
      <c r="N872" s="48">
        <v>537861.86465482239</v>
      </c>
    </row>
    <row r="873" spans="1:14">
      <c r="A873" s="46">
        <v>868</v>
      </c>
      <c r="B873" s="46" t="s">
        <v>2962</v>
      </c>
      <c r="C873" s="47" t="s">
        <v>2963</v>
      </c>
      <c r="D873" s="46" t="s">
        <v>1336</v>
      </c>
      <c r="E873" s="48">
        <v>240115.00785021638</v>
      </c>
      <c r="F873" s="48">
        <v>73762.607218531848</v>
      </c>
      <c r="G873" s="48">
        <v>87060.636327669767</v>
      </c>
      <c r="H873" s="48">
        <v>97394.84353423104</v>
      </c>
      <c r="I873" s="48">
        <v>87249.955347878393</v>
      </c>
      <c r="J873" s="48">
        <v>140359.81593427045</v>
      </c>
      <c r="K873" s="48">
        <v>80737.935953277673</v>
      </c>
      <c r="L873" s="48">
        <v>82946.538171273744</v>
      </c>
      <c r="M873" s="48">
        <v>413890.54762854404</v>
      </c>
      <c r="N873" s="48">
        <v>60177.335458042886</v>
      </c>
    </row>
    <row r="874" spans="1:14" ht="20.399999999999999">
      <c r="A874" s="46">
        <v>869</v>
      </c>
      <c r="B874" s="46" t="s">
        <v>2964</v>
      </c>
      <c r="C874" s="47" t="s">
        <v>2965</v>
      </c>
      <c r="D874" s="46" t="s">
        <v>1336</v>
      </c>
      <c r="E874" s="48">
        <v>62377.992701027433</v>
      </c>
      <c r="F874" s="48">
        <v>58395.125371251197</v>
      </c>
      <c r="G874" s="48">
        <v>55862.950834750256</v>
      </c>
      <c r="H874" s="48">
        <v>83592.834136813559</v>
      </c>
      <c r="I874" s="48">
        <v>62573.200299993601</v>
      </c>
      <c r="J874" s="48">
        <v>23225.135139829861</v>
      </c>
      <c r="K874" s="48">
        <v>62079.66519903591</v>
      </c>
      <c r="L874" s="48">
        <v>70018.007563646461</v>
      </c>
      <c r="M874" s="48">
        <v>223409.50033034754</v>
      </c>
      <c r="N874" s="48">
        <v>63049.761971553286</v>
      </c>
    </row>
    <row r="875" spans="1:14" ht="20.399999999999999">
      <c r="A875" s="46">
        <v>870</v>
      </c>
      <c r="B875" s="46" t="s">
        <v>2966</v>
      </c>
      <c r="C875" s="47" t="s">
        <v>2967</v>
      </c>
      <c r="D875" s="46" t="s">
        <v>1336</v>
      </c>
      <c r="E875" s="48">
        <v>73605.991022251226</v>
      </c>
      <c r="F875" s="48">
        <v>96812.52434103757</v>
      </c>
      <c r="G875" s="48">
        <v>86576.909910431496</v>
      </c>
      <c r="H875" s="48">
        <v>142622.50463786753</v>
      </c>
      <c r="I875" s="48">
        <v>98707.020191539195</v>
      </c>
      <c r="J875" s="48">
        <v>143963.40556031076</v>
      </c>
      <c r="K875" s="48">
        <v>94481.125889588933</v>
      </c>
      <c r="L875" s="48">
        <v>85102.163704821753</v>
      </c>
      <c r="M875" s="48">
        <v>424335.73495040002</v>
      </c>
      <c r="N875" s="48">
        <v>107572.37293096447</v>
      </c>
    </row>
    <row r="876" spans="1:14" ht="20.399999999999999">
      <c r="A876" s="46">
        <v>871</v>
      </c>
      <c r="B876" s="46" t="s">
        <v>2968</v>
      </c>
      <c r="C876" s="47" t="s">
        <v>2969</v>
      </c>
      <c r="D876" s="46" t="s">
        <v>1223</v>
      </c>
      <c r="E876" s="48">
        <v>73605.991022251226</v>
      </c>
      <c r="F876" s="48">
        <v>99884.715062078467</v>
      </c>
      <c r="G876" s="48">
        <v>86576.909910431496</v>
      </c>
      <c r="H876" s="48">
        <v>142622.50463786753</v>
      </c>
      <c r="I876" s="48">
        <v>98707.020191539195</v>
      </c>
      <c r="J876" s="48">
        <v>143963.40556031076</v>
      </c>
      <c r="K876" s="48">
        <v>94481.125889588933</v>
      </c>
      <c r="L876" s="48">
        <v>85102.163704821753</v>
      </c>
      <c r="M876" s="48">
        <v>424335.73495040002</v>
      </c>
      <c r="N876" s="48">
        <v>107572.37293096447</v>
      </c>
    </row>
    <row r="877" spans="1:14" ht="20.399999999999999">
      <c r="A877" s="46">
        <v>872</v>
      </c>
      <c r="B877" s="46" t="s">
        <v>2970</v>
      </c>
      <c r="C877" s="47" t="s">
        <v>2971</v>
      </c>
      <c r="D877" s="46" t="s">
        <v>1336</v>
      </c>
      <c r="E877" s="48">
        <v>92092.658845824015</v>
      </c>
      <c r="F877" s="48">
        <v>69152.362664347645</v>
      </c>
      <c r="G877" s="48">
        <v>65099.629983467516</v>
      </c>
      <c r="H877" s="48">
        <v>81306.643761742322</v>
      </c>
      <c r="I877" s="48">
        <v>69623.701742246398</v>
      </c>
      <c r="J877" s="48">
        <v>94594.227683558405</v>
      </c>
      <c r="K877" s="48">
        <v>68607.19569680962</v>
      </c>
      <c r="L877" s="48">
        <v>103413.88272845055</v>
      </c>
      <c r="M877" s="48">
        <v>293770.89342719998</v>
      </c>
      <c r="N877" s="48">
        <v>95508.181574220798</v>
      </c>
    </row>
    <row r="878" spans="1:14" ht="20.399999999999999">
      <c r="A878" s="46">
        <v>873</v>
      </c>
      <c r="B878" s="46" t="s">
        <v>2972</v>
      </c>
      <c r="C878" s="47" t="s">
        <v>2973</v>
      </c>
      <c r="D878" s="46" t="s">
        <v>1223</v>
      </c>
      <c r="E878" s="48">
        <v>92092.658845824015</v>
      </c>
      <c r="F878" s="48">
        <v>69152.362664347645</v>
      </c>
      <c r="G878" s="48">
        <v>65099.629983467516</v>
      </c>
      <c r="H878" s="48">
        <v>429387.28866893263</v>
      </c>
      <c r="I878" s="48">
        <v>69623.701742246398</v>
      </c>
      <c r="J878" s="48">
        <v>94594.227683558405</v>
      </c>
      <c r="K878" s="48">
        <v>68607.19569680962</v>
      </c>
      <c r="L878" s="48">
        <v>103413.88272845055</v>
      </c>
      <c r="M878" s="48">
        <v>293770.89342719998</v>
      </c>
      <c r="N878" s="48">
        <v>95508.181574220798</v>
      </c>
    </row>
    <row r="879" spans="1:14">
      <c r="A879" s="46">
        <v>874</v>
      </c>
      <c r="B879" s="46" t="s">
        <v>2974</v>
      </c>
      <c r="C879" s="47" t="s">
        <v>2975</v>
      </c>
      <c r="D879" s="46" t="s">
        <v>1336</v>
      </c>
      <c r="E879" s="48">
        <v>131118.28344117285</v>
      </c>
      <c r="F879" s="48">
        <v>143459.42527203122</v>
      </c>
      <c r="G879" s="48">
        <v>94920.63978736641</v>
      </c>
      <c r="H879" s="48">
        <v>180830.99986121675</v>
      </c>
      <c r="I879" s="48">
        <v>61691.887619711997</v>
      </c>
      <c r="J879" s="48">
        <v>106120.30910244836</v>
      </c>
      <c r="K879" s="48">
        <v>56574.986197997037</v>
      </c>
      <c r="L879" s="48">
        <v>64232.679435753467</v>
      </c>
      <c r="M879" s="48">
        <v>489618.15571199998</v>
      </c>
      <c r="N879" s="48">
        <v>124950.5533377024</v>
      </c>
    </row>
    <row r="880" spans="1:14" ht="20.399999999999999">
      <c r="A880" s="46">
        <v>875</v>
      </c>
      <c r="B880" s="46" t="s">
        <v>2976</v>
      </c>
      <c r="C880" s="47" t="s">
        <v>2977</v>
      </c>
      <c r="D880" s="46" t="s">
        <v>1223</v>
      </c>
      <c r="E880" s="48">
        <v>282397.30464662251</v>
      </c>
      <c r="F880" s="48">
        <v>520028.01295116846</v>
      </c>
      <c r="G880" s="48">
        <v>466132.16833941196</v>
      </c>
      <c r="H880" s="48">
        <v>584387.34028319956</v>
      </c>
      <c r="I880" s="48">
        <v>527024.9828083968</v>
      </c>
      <c r="J880" s="48">
        <v>513331.34222944349</v>
      </c>
      <c r="K880" s="48">
        <v>513104.64902334899</v>
      </c>
      <c r="L880" s="48">
        <v>460537.4485595377</v>
      </c>
      <c r="M880" s="48">
        <v>1273007.2048512001</v>
      </c>
      <c r="N880" s="48">
        <v>430863.97702655999</v>
      </c>
    </row>
    <row r="881" spans="1:14">
      <c r="A881" s="46">
        <v>876</v>
      </c>
      <c r="B881" s="46" t="s">
        <v>2978</v>
      </c>
      <c r="C881" s="47" t="s">
        <v>2979</v>
      </c>
      <c r="D881" s="46" t="s">
        <v>1336</v>
      </c>
      <c r="E881" s="48">
        <v>161646.40531339002</v>
      </c>
      <c r="F881" s="48">
        <v>136765.36584713677</v>
      </c>
      <c r="G881" s="48">
        <v>132314.41039961088</v>
      </c>
      <c r="H881" s="48">
        <v>186462.26147611238</v>
      </c>
      <c r="I881" s="48">
        <v>98707.020191539195</v>
      </c>
      <c r="J881" s="48">
        <v>190810.07069883496</v>
      </c>
      <c r="K881" s="48">
        <v>103554.239933088</v>
      </c>
      <c r="L881" s="48">
        <v>132499.81247457382</v>
      </c>
      <c r="M881" s="48">
        <v>489618.15571199998</v>
      </c>
      <c r="N881" s="48">
        <v>152094.98389037568</v>
      </c>
    </row>
    <row r="882" spans="1:14" ht="20.399999999999999">
      <c r="A882" s="46">
        <v>877</v>
      </c>
      <c r="B882" s="46" t="s">
        <v>2980</v>
      </c>
      <c r="C882" s="47" t="s">
        <v>2981</v>
      </c>
      <c r="D882" s="46" t="s">
        <v>1223</v>
      </c>
      <c r="E882" s="48">
        <v>558511.98965221364</v>
      </c>
      <c r="F882" s="48">
        <v>560360.79814610025</v>
      </c>
      <c r="G882" s="48">
        <v>466132.16833941196</v>
      </c>
      <c r="H882" s="48">
        <v>838003.01669993938</v>
      </c>
      <c r="I882" s="48">
        <v>527024.9828083968</v>
      </c>
      <c r="J882" s="48">
        <v>659276.72208407649</v>
      </c>
      <c r="K882" s="48">
        <v>513104.64902334899</v>
      </c>
      <c r="L882" s="48">
        <v>656895.21937469346</v>
      </c>
      <c r="M882" s="48">
        <v>1273007.2048512001</v>
      </c>
      <c r="N882" s="48">
        <v>525510.43064672768</v>
      </c>
    </row>
    <row r="883" spans="1:14" ht="30.6">
      <c r="A883" s="46">
        <v>878</v>
      </c>
      <c r="B883" s="46" t="s">
        <v>2982</v>
      </c>
      <c r="C883" s="47" t="s">
        <v>2983</v>
      </c>
      <c r="D883" s="46" t="s">
        <v>1223</v>
      </c>
      <c r="E883" s="48">
        <v>1013564.1742794832</v>
      </c>
      <c r="F883" s="48">
        <v>857465.01197738748</v>
      </c>
      <c r="G883" s="48">
        <v>749671.32119485375</v>
      </c>
      <c r="H883" s="48">
        <v>873997.13221105514</v>
      </c>
      <c r="I883" s="48">
        <v>837247.04626752005</v>
      </c>
      <c r="J883" s="48">
        <v>847023.74160077726</v>
      </c>
      <c r="K883" s="48">
        <v>835573.25722512929</v>
      </c>
      <c r="L883" s="48">
        <v>64232.679435753467</v>
      </c>
      <c r="M883" s="48">
        <v>3068273.7757951999</v>
      </c>
      <c r="N883" s="48">
        <v>675163.85200061963</v>
      </c>
    </row>
    <row r="884" spans="1:14" ht="20.399999999999999">
      <c r="A884" s="46">
        <v>879</v>
      </c>
      <c r="B884" s="46" t="s">
        <v>2984</v>
      </c>
      <c r="C884" s="47" t="s">
        <v>2985</v>
      </c>
      <c r="D884" s="46" t="s">
        <v>1223</v>
      </c>
      <c r="E884" s="48">
        <v>73605.991022251226</v>
      </c>
      <c r="F884" s="48">
        <v>99884.715062078467</v>
      </c>
      <c r="G884" s="48">
        <v>93012.761040608646</v>
      </c>
      <c r="H884" s="48">
        <v>106471.7113169239</v>
      </c>
      <c r="I884" s="48">
        <v>103994.89627322881</v>
      </c>
      <c r="J884" s="48">
        <v>125945.45743010915</v>
      </c>
      <c r="K884" s="48">
        <v>103554.239933088</v>
      </c>
      <c r="L884" s="48">
        <v>85102.163704821753</v>
      </c>
      <c r="M884" s="48">
        <v>424335.73495040002</v>
      </c>
      <c r="N884" s="48">
        <v>107572.37293096447</v>
      </c>
    </row>
    <row r="885" spans="1:14" ht="20.399999999999999">
      <c r="A885" s="46">
        <v>880</v>
      </c>
      <c r="B885" s="46" t="s">
        <v>2986</v>
      </c>
      <c r="C885" s="47" t="s">
        <v>2987</v>
      </c>
      <c r="D885" s="46" t="s">
        <v>1223</v>
      </c>
      <c r="E885" s="48">
        <v>73605.991022251226</v>
      </c>
      <c r="F885" s="48">
        <v>66080.171943306748</v>
      </c>
      <c r="G885" s="48">
        <v>93012.761040608646</v>
      </c>
      <c r="H885" s="48">
        <v>106471.7113169239</v>
      </c>
      <c r="I885" s="48">
        <v>103994.89627322881</v>
      </c>
      <c r="J885" s="48">
        <v>125945.45743010915</v>
      </c>
      <c r="K885" s="48">
        <v>103554.239933088</v>
      </c>
      <c r="L885" s="48">
        <v>85102.163704821753</v>
      </c>
      <c r="M885" s="48">
        <v>424335.73495040002</v>
      </c>
      <c r="N885" s="48">
        <v>107572.37293096447</v>
      </c>
    </row>
    <row r="886" spans="1:14" ht="20.399999999999999">
      <c r="A886" s="46">
        <v>881</v>
      </c>
      <c r="B886" s="46" t="s">
        <v>2988</v>
      </c>
      <c r="C886" s="47" t="s">
        <v>2989</v>
      </c>
      <c r="D886" s="46" t="s">
        <v>1223</v>
      </c>
      <c r="E886" s="48">
        <v>73605.991022251226</v>
      </c>
      <c r="F886" s="48">
        <v>96812.52434103757</v>
      </c>
      <c r="G886" s="48">
        <v>93012.761040608646</v>
      </c>
      <c r="H886" s="48">
        <v>152141.98723332403</v>
      </c>
      <c r="I886" s="48">
        <v>103994.89627322881</v>
      </c>
      <c r="J886" s="48">
        <v>89909.561169705994</v>
      </c>
      <c r="K886" s="48">
        <v>103554.239933088</v>
      </c>
      <c r="L886" s="48">
        <v>85102.163704821753</v>
      </c>
      <c r="M886" s="48">
        <v>424335.73495040002</v>
      </c>
      <c r="N886" s="48">
        <v>114753.4392147405</v>
      </c>
    </row>
    <row r="887" spans="1:14" ht="20.399999999999999">
      <c r="A887" s="46">
        <v>882</v>
      </c>
      <c r="B887" s="46" t="s">
        <v>2990</v>
      </c>
      <c r="C887" s="47" t="s">
        <v>2991</v>
      </c>
      <c r="D887" s="46" t="s">
        <v>1223</v>
      </c>
      <c r="E887" s="48">
        <v>115854.22250506426</v>
      </c>
      <c r="F887" s="48">
        <v>73762.607218531848</v>
      </c>
      <c r="G887" s="48">
        <v>87060.636327669767</v>
      </c>
      <c r="H887" s="48">
        <v>77880.62232017357</v>
      </c>
      <c r="I887" s="48">
        <v>68742.389061964801</v>
      </c>
      <c r="J887" s="48">
        <v>70630.356670390262</v>
      </c>
      <c r="K887" s="48">
        <v>63215.500981382836</v>
      </c>
      <c r="L887" s="48">
        <v>82946.538171273744</v>
      </c>
      <c r="M887" s="48">
        <v>489618.15571199998</v>
      </c>
      <c r="N887" s="48">
        <v>60177.335458042886</v>
      </c>
    </row>
    <row r="888" spans="1:14" ht="20.399999999999999">
      <c r="A888" s="46">
        <v>883</v>
      </c>
      <c r="B888" s="46" t="s">
        <v>2992</v>
      </c>
      <c r="C888" s="47" t="s">
        <v>2993</v>
      </c>
      <c r="D888" s="46" t="s">
        <v>1223</v>
      </c>
      <c r="E888" s="48">
        <v>282397.30464662251</v>
      </c>
      <c r="F888" s="48">
        <v>520028.01295116846</v>
      </c>
      <c r="G888" s="48">
        <v>390718.76454708155</v>
      </c>
      <c r="H888" s="48">
        <v>584387.34028319956</v>
      </c>
      <c r="I888" s="48">
        <v>449469.46694361593</v>
      </c>
      <c r="J888" s="48">
        <v>302701.52858738689</v>
      </c>
      <c r="K888" s="48">
        <v>422382.32171516097</v>
      </c>
      <c r="L888" s="48">
        <v>460537.4485595377</v>
      </c>
      <c r="M888" s="48">
        <v>1599419.3086591999</v>
      </c>
      <c r="N888" s="48">
        <v>294423.71763481596</v>
      </c>
    </row>
    <row r="889" spans="1:14">
      <c r="A889" s="46">
        <v>884</v>
      </c>
      <c r="B889" s="46" t="s">
        <v>2994</v>
      </c>
      <c r="C889" s="47" t="s">
        <v>2995</v>
      </c>
      <c r="D889" s="46" t="s">
        <v>1223</v>
      </c>
      <c r="E889" s="48">
        <v>157067.18703255747</v>
      </c>
      <c r="F889" s="48">
        <v>136765.36584713677</v>
      </c>
      <c r="G889" s="48">
        <v>132314.41039961088</v>
      </c>
      <c r="H889" s="48">
        <v>186462.26147611238</v>
      </c>
      <c r="I889" s="48">
        <v>103994.89627322881</v>
      </c>
      <c r="J889" s="48">
        <v>185404.68625977446</v>
      </c>
      <c r="K889" s="48">
        <v>107696.40953041153</v>
      </c>
      <c r="L889" s="48">
        <v>132499.81247457382</v>
      </c>
      <c r="M889" s="48">
        <v>483089.91363584</v>
      </c>
      <c r="N889" s="48">
        <v>147786.34412011009</v>
      </c>
    </row>
    <row r="890" spans="1:14">
      <c r="A890" s="46">
        <v>885</v>
      </c>
      <c r="B890" s="46" t="s">
        <v>2996</v>
      </c>
      <c r="C890" s="47" t="s">
        <v>2997</v>
      </c>
      <c r="D890" s="46" t="s">
        <v>1223</v>
      </c>
      <c r="E890" s="48">
        <v>207417.37107701463</v>
      </c>
      <c r="F890" s="48">
        <v>192085.68920051662</v>
      </c>
      <c r="G890" s="48">
        <v>234965.83525507897</v>
      </c>
      <c r="H890" s="48">
        <v>361600.63424691767</v>
      </c>
      <c r="I890" s="48">
        <v>262631.17872391682</v>
      </c>
      <c r="J890" s="48">
        <v>375854.39799600537</v>
      </c>
      <c r="K890" s="48">
        <v>261672.75118411056</v>
      </c>
      <c r="L890" s="48">
        <v>321015.85890784615</v>
      </c>
      <c r="M890" s="48">
        <v>1240365.9944703998</v>
      </c>
      <c r="N890" s="48">
        <v>229794.121080832</v>
      </c>
    </row>
    <row r="891" spans="1:14">
      <c r="A891" s="46">
        <v>886</v>
      </c>
      <c r="B891" s="46" t="s">
        <v>2998</v>
      </c>
      <c r="C891" s="47" t="s">
        <v>2999</v>
      </c>
      <c r="D891" s="46" t="s">
        <v>1223</v>
      </c>
      <c r="E891" s="48">
        <v>41238.862550881473</v>
      </c>
      <c r="F891" s="48">
        <v>30736.269342976513</v>
      </c>
      <c r="G891" s="48">
        <v>30621.143793963431</v>
      </c>
      <c r="H891" s="48">
        <v>47412.01090231962</v>
      </c>
      <c r="I891" s="48">
        <v>34371.1945309824</v>
      </c>
      <c r="J891" s="48">
        <v>44143.972918993924</v>
      </c>
      <c r="K891" s="48">
        <v>33956.977571250049</v>
      </c>
      <c r="L891" s="48">
        <v>45080.122832715264</v>
      </c>
      <c r="M891" s="48">
        <v>163206.05190399999</v>
      </c>
      <c r="N891" s="48">
        <v>31596.6916486144</v>
      </c>
    </row>
    <row r="892" spans="1:14" ht="20.399999999999999">
      <c r="A892" s="46">
        <v>887</v>
      </c>
      <c r="B892" s="46" t="s">
        <v>3000</v>
      </c>
      <c r="C892" s="47" t="s">
        <v>3001</v>
      </c>
      <c r="D892" s="46" t="s">
        <v>1223</v>
      </c>
      <c r="E892" s="48">
        <v>153150.71731750303</v>
      </c>
      <c r="F892" s="48">
        <v>138303.41968028006</v>
      </c>
      <c r="G892" s="48">
        <v>151429.10319860736</v>
      </c>
      <c r="H892" s="48">
        <v>209266.71669655447</v>
      </c>
      <c r="I892" s="48">
        <v>167449.40925350398</v>
      </c>
      <c r="J892" s="48">
        <v>189188.45536711681</v>
      </c>
      <c r="K892" s="48">
        <v>168357.16131419409</v>
      </c>
      <c r="L892" s="48">
        <v>235016.71474175999</v>
      </c>
      <c r="M892" s="48">
        <v>587541.78685439995</v>
      </c>
      <c r="N892" s="48">
        <v>136440.25939174398</v>
      </c>
    </row>
    <row r="893" spans="1:14" ht="20.399999999999999">
      <c r="A893" s="46">
        <v>888</v>
      </c>
      <c r="B893" s="46" t="s">
        <v>3002</v>
      </c>
      <c r="C893" s="47" t="s">
        <v>3003</v>
      </c>
      <c r="D893" s="46" t="s">
        <v>1223</v>
      </c>
      <c r="E893" s="48">
        <v>41238.862550881473</v>
      </c>
      <c r="F893" s="48">
        <v>30736.269342976513</v>
      </c>
      <c r="G893" s="48">
        <v>30621.143793963431</v>
      </c>
      <c r="H893" s="48">
        <v>47412.01090231962</v>
      </c>
      <c r="I893" s="48">
        <v>34371.1945309824</v>
      </c>
      <c r="J893" s="48">
        <v>44143.972918993924</v>
      </c>
      <c r="K893" s="48">
        <v>33956.977571250049</v>
      </c>
      <c r="L893" s="48">
        <v>45080.122832715264</v>
      </c>
      <c r="M893" s="48">
        <v>163206.05190399999</v>
      </c>
      <c r="N893" s="48">
        <v>31596.6916486144</v>
      </c>
    </row>
    <row r="894" spans="1:14" ht="20.399999999999999">
      <c r="A894" s="46">
        <v>889</v>
      </c>
      <c r="B894" s="46" t="s">
        <v>3004</v>
      </c>
      <c r="C894" s="47" t="s">
        <v>3005</v>
      </c>
      <c r="D894" s="46" t="s">
        <v>1223</v>
      </c>
      <c r="E894" s="48">
        <v>134171.0956283946</v>
      </c>
      <c r="F894" s="48">
        <v>99884.715062078467</v>
      </c>
      <c r="G894" s="48">
        <v>113340.72762945946</v>
      </c>
      <c r="H894" s="48">
        <v>142619.89334103704</v>
      </c>
      <c r="I894" s="48">
        <v>126027.7132802688</v>
      </c>
      <c r="J894" s="48">
        <v>135116.59302838182</v>
      </c>
      <c r="K894" s="48">
        <v>126882.58658014197</v>
      </c>
      <c r="L894" s="48">
        <v>132978.98544296395</v>
      </c>
      <c r="M894" s="48">
        <v>342732.70899839996</v>
      </c>
      <c r="N894" s="48">
        <v>107715.99425664</v>
      </c>
    </row>
    <row r="895" spans="1:14" ht="20.399999999999999">
      <c r="A895" s="46">
        <v>890</v>
      </c>
      <c r="B895" s="46" t="s">
        <v>3006</v>
      </c>
      <c r="C895" s="47" t="s">
        <v>3007</v>
      </c>
      <c r="D895" s="46" t="s">
        <v>1223</v>
      </c>
      <c r="E895" s="48">
        <v>39961.31153073231</v>
      </c>
      <c r="F895" s="48">
        <v>829806.15594911296</v>
      </c>
      <c r="G895" s="48">
        <v>310483.19314216956</v>
      </c>
      <c r="H895" s="48">
        <v>926494.64369070344</v>
      </c>
      <c r="I895" s="48">
        <v>185075.66285913603</v>
      </c>
      <c r="J895" s="48">
        <v>207566.76245992244</v>
      </c>
      <c r="K895" s="48">
        <v>176262.53605632001</v>
      </c>
      <c r="L895" s="48">
        <v>324987.64138698188</v>
      </c>
      <c r="M895" s="48">
        <v>404751.00872192002</v>
      </c>
      <c r="N895" s="48">
        <v>154967.41040388608</v>
      </c>
    </row>
    <row r="896" spans="1:14">
      <c r="A896" s="46">
        <v>891</v>
      </c>
      <c r="B896" s="46" t="s">
        <v>3008</v>
      </c>
      <c r="C896" s="47" t="s">
        <v>3009</v>
      </c>
      <c r="D896" s="46" t="s">
        <v>1336</v>
      </c>
      <c r="E896" s="48">
        <v>114327.81641145339</v>
      </c>
      <c r="F896" s="48">
        <v>66080.171943306748</v>
      </c>
      <c r="G896" s="48">
        <v>93012.761040608646</v>
      </c>
      <c r="H896" s="48">
        <v>106471.7113169239</v>
      </c>
      <c r="I896" s="48">
        <v>103994.89627322881</v>
      </c>
      <c r="J896" s="48">
        <v>125945.45743010915</v>
      </c>
      <c r="K896" s="48">
        <v>103554.239933088</v>
      </c>
      <c r="L896" s="48">
        <v>85102.163704821753</v>
      </c>
      <c r="M896" s="48">
        <v>398222.76664575998</v>
      </c>
      <c r="N896" s="48">
        <v>107572.37293096447</v>
      </c>
    </row>
    <row r="897" spans="1:14">
      <c r="A897" s="46">
        <v>892</v>
      </c>
      <c r="B897" s="46" t="s">
        <v>3010</v>
      </c>
      <c r="C897" s="47" t="s">
        <v>3011</v>
      </c>
      <c r="D897" s="46" t="s">
        <v>1336</v>
      </c>
      <c r="E897" s="48">
        <v>73605.991022251226</v>
      </c>
      <c r="F897" s="48">
        <v>66080.171943306748</v>
      </c>
      <c r="G897" s="48">
        <v>93012.761040608646</v>
      </c>
      <c r="H897" s="48">
        <v>106471.7113169239</v>
      </c>
      <c r="I897" s="48">
        <v>103994.89627322881</v>
      </c>
      <c r="J897" s="48">
        <v>125945.45743010915</v>
      </c>
      <c r="K897" s="48">
        <v>103554.239933088</v>
      </c>
      <c r="L897" s="48">
        <v>85102.163704821753</v>
      </c>
      <c r="M897" s="48">
        <v>398222.76664575998</v>
      </c>
      <c r="N897" s="48">
        <v>107572.37293096447</v>
      </c>
    </row>
    <row r="898" spans="1:14">
      <c r="A898" s="46">
        <v>893</v>
      </c>
      <c r="B898" s="46" t="s">
        <v>3012</v>
      </c>
      <c r="C898" s="47" t="s">
        <v>3013</v>
      </c>
      <c r="D898" s="46" t="s">
        <v>1336</v>
      </c>
      <c r="E898" s="48">
        <v>114327.81641145339</v>
      </c>
      <c r="F898" s="48">
        <v>66080.171943306748</v>
      </c>
      <c r="G898" s="48">
        <v>93012.761040608646</v>
      </c>
      <c r="H898" s="48">
        <v>106471.7113169239</v>
      </c>
      <c r="I898" s="48">
        <v>103994.89627322881</v>
      </c>
      <c r="J898" s="48">
        <v>125945.45743010915</v>
      </c>
      <c r="K898" s="48">
        <v>103554.239933088</v>
      </c>
      <c r="L898" s="48">
        <v>85102.163704821753</v>
      </c>
      <c r="M898" s="48">
        <v>398222.76664575998</v>
      </c>
      <c r="N898" s="48">
        <v>107572.37293096447</v>
      </c>
    </row>
    <row r="899" spans="1:14" ht="20.399999999999999">
      <c r="A899" s="46">
        <v>894</v>
      </c>
      <c r="B899" s="46" t="s">
        <v>3014</v>
      </c>
      <c r="C899" s="47" t="s">
        <v>3015</v>
      </c>
      <c r="D899" s="46" t="s">
        <v>1336</v>
      </c>
      <c r="E899" s="48">
        <v>571639.08205726696</v>
      </c>
      <c r="F899" s="48">
        <v>384170.07275261806</v>
      </c>
      <c r="G899" s="48">
        <v>455097.02378113335</v>
      </c>
      <c r="H899" s="48">
        <v>532358.55658461945</v>
      </c>
      <c r="I899" s="48">
        <v>527024.9828083968</v>
      </c>
      <c r="J899" s="48">
        <v>629727.28715054586</v>
      </c>
      <c r="K899" s="48">
        <v>488480.77273628104</v>
      </c>
      <c r="L899" s="48">
        <v>424929.80497933051</v>
      </c>
      <c r="M899" s="48">
        <v>2774502.8823680002</v>
      </c>
      <c r="N899" s="48">
        <v>537861.86465482239</v>
      </c>
    </row>
    <row r="900" spans="1:14" ht="20.399999999999999">
      <c r="A900" s="46">
        <v>895</v>
      </c>
      <c r="B900" s="46" t="s">
        <v>3016</v>
      </c>
      <c r="C900" s="47" t="s">
        <v>3017</v>
      </c>
      <c r="D900" s="46" t="s">
        <v>1336</v>
      </c>
      <c r="E900" s="48">
        <v>480054.71644061542</v>
      </c>
      <c r="F900" s="48">
        <v>384170.07275261806</v>
      </c>
      <c r="G900" s="48">
        <v>455097.02378113335</v>
      </c>
      <c r="H900" s="48">
        <v>532358.55658461945</v>
      </c>
      <c r="I900" s="48">
        <v>527024.9828083968</v>
      </c>
      <c r="J900" s="48">
        <v>647745.23528074753</v>
      </c>
      <c r="K900" s="48">
        <v>488480.77273628104</v>
      </c>
      <c r="L900" s="48">
        <v>424929.80497933051</v>
      </c>
      <c r="M900" s="48">
        <v>2774502.8823680002</v>
      </c>
      <c r="N900" s="48">
        <v>538436.34995752445</v>
      </c>
    </row>
    <row r="901" spans="1:14" ht="20.399999999999999">
      <c r="A901" s="46">
        <v>896</v>
      </c>
      <c r="B901" s="46" t="s">
        <v>3018</v>
      </c>
      <c r="C901" s="47" t="s">
        <v>3019</v>
      </c>
      <c r="D901" s="46" t="s">
        <v>1223</v>
      </c>
      <c r="E901" s="48">
        <v>150961.56265811401</v>
      </c>
      <c r="F901" s="48">
        <v>599304.37342722504</v>
      </c>
      <c r="G901" s="48">
        <v>96735.49108453888</v>
      </c>
      <c r="H901" s="48">
        <v>157855.50469837926</v>
      </c>
      <c r="I901" s="48">
        <v>103994.89627322881</v>
      </c>
      <c r="J901" s="48">
        <v>178197.50700769378</v>
      </c>
      <c r="K901" s="48">
        <v>103554.239933088</v>
      </c>
      <c r="L901" s="48">
        <v>169418.32706367387</v>
      </c>
      <c r="M901" s="48">
        <v>483089.91363584</v>
      </c>
      <c r="N901" s="48">
        <v>142041.49109308928</v>
      </c>
    </row>
    <row r="902" spans="1:14" ht="20.399999999999999">
      <c r="A902" s="46">
        <v>897</v>
      </c>
      <c r="B902" s="46" t="s">
        <v>3020</v>
      </c>
      <c r="C902" s="47" t="s">
        <v>3021</v>
      </c>
      <c r="D902" s="46" t="s">
        <v>1336</v>
      </c>
      <c r="E902" s="48">
        <v>283077.45424186782</v>
      </c>
      <c r="F902" s="48">
        <v>273528.12039744307</v>
      </c>
      <c r="G902" s="48">
        <v>234779.21729502932</v>
      </c>
      <c r="H902" s="48">
        <v>347670.67130480742</v>
      </c>
      <c r="I902" s="48">
        <v>263512.4914041984</v>
      </c>
      <c r="J902" s="48">
        <v>140359.81593427045</v>
      </c>
      <c r="K902" s="48">
        <v>260375.0182623959</v>
      </c>
      <c r="L902" s="48">
        <v>390771.43114003097</v>
      </c>
      <c r="M902" s="48">
        <v>483089.91363584</v>
      </c>
      <c r="N902" s="48">
        <v>111306.52739852801</v>
      </c>
    </row>
    <row r="903" spans="1:14" ht="20.399999999999999">
      <c r="A903" s="46">
        <v>898</v>
      </c>
      <c r="B903" s="46" t="s">
        <v>3022</v>
      </c>
      <c r="C903" s="47" t="s">
        <v>3023</v>
      </c>
      <c r="D903" s="46" t="s">
        <v>1223</v>
      </c>
      <c r="E903" s="48">
        <v>283077.45424186782</v>
      </c>
      <c r="F903" s="48">
        <v>273528.12039744307</v>
      </c>
      <c r="G903" s="48">
        <v>234779.21729502932</v>
      </c>
      <c r="H903" s="48">
        <v>347670.67130480742</v>
      </c>
      <c r="I903" s="48">
        <v>263512.4914041984</v>
      </c>
      <c r="J903" s="48">
        <v>252071.09434152034</v>
      </c>
      <c r="K903" s="48">
        <v>260375.0182623959</v>
      </c>
      <c r="L903" s="48">
        <v>390771.43114003097</v>
      </c>
      <c r="M903" s="48">
        <v>600598.27100672002</v>
      </c>
      <c r="N903" s="48">
        <v>200926.23462005248</v>
      </c>
    </row>
    <row r="904" spans="1:14">
      <c r="A904" s="46">
        <v>899</v>
      </c>
      <c r="B904" s="46" t="s">
        <v>3024</v>
      </c>
      <c r="C904" s="47" t="s">
        <v>3025</v>
      </c>
      <c r="D904" s="46" t="s">
        <v>1223</v>
      </c>
      <c r="E904" s="48">
        <v>283077.45424186782</v>
      </c>
      <c r="F904" s="48">
        <v>273528.12039744307</v>
      </c>
      <c r="G904" s="48">
        <v>234779.21729502932</v>
      </c>
      <c r="H904" s="48">
        <v>347670.67130480742</v>
      </c>
      <c r="I904" s="48">
        <v>263512.4914041984</v>
      </c>
      <c r="J904" s="48">
        <v>252071.09434152034</v>
      </c>
      <c r="K904" s="48">
        <v>260375.0182623959</v>
      </c>
      <c r="L904" s="48">
        <v>448667.79881666356</v>
      </c>
      <c r="M904" s="48">
        <v>763804.3229107199</v>
      </c>
      <c r="N904" s="48">
        <v>369106.80698608636</v>
      </c>
    </row>
    <row r="905" spans="1:14">
      <c r="A905" s="46">
        <v>900</v>
      </c>
      <c r="B905" s="46" t="s">
        <v>3026</v>
      </c>
      <c r="C905" s="47" t="s">
        <v>3027</v>
      </c>
      <c r="D905" s="46" t="s">
        <v>1223</v>
      </c>
      <c r="E905" s="48">
        <v>21895.973171561353</v>
      </c>
      <c r="F905" s="48">
        <v>23053.834067751428</v>
      </c>
      <c r="G905" s="48">
        <v>26101.829491597553</v>
      </c>
      <c r="H905" s="48">
        <v>51220.587329551367</v>
      </c>
      <c r="I905" s="48">
        <v>29083.318449292801</v>
      </c>
      <c r="J905" s="48">
        <v>41261.101218161661</v>
      </c>
      <c r="K905" s="48">
        <v>29160.433308817439</v>
      </c>
      <c r="L905" s="48">
        <v>26112.968304639999</v>
      </c>
      <c r="M905" s="48">
        <v>97923.631142400001</v>
      </c>
      <c r="N905" s="48">
        <v>27144.430552673282</v>
      </c>
    </row>
    <row r="906" spans="1:14">
      <c r="A906" s="46">
        <v>901</v>
      </c>
      <c r="B906" s="46" t="s">
        <v>3028</v>
      </c>
      <c r="C906" s="47" t="s">
        <v>3029</v>
      </c>
      <c r="D906" s="46" t="s">
        <v>1223</v>
      </c>
      <c r="E906" s="48">
        <v>96010.943288123104</v>
      </c>
      <c r="F906" s="48">
        <v>66080.171943306748</v>
      </c>
      <c r="G906" s="48">
        <v>97484.680305501577</v>
      </c>
      <c r="H906" s="48">
        <v>142622.50463786753</v>
      </c>
      <c r="I906" s="48">
        <v>108401.4596746368</v>
      </c>
      <c r="J906" s="48">
        <v>129549.04705614949</v>
      </c>
      <c r="K906" s="48">
        <v>109126.33935416842</v>
      </c>
      <c r="L906" s="48">
        <v>85102.163704821753</v>
      </c>
      <c r="M906" s="48">
        <v>398222.76664575998</v>
      </c>
      <c r="N906" s="48">
        <v>90337.813849902086</v>
      </c>
    </row>
    <row r="907" spans="1:14">
      <c r="A907" s="46">
        <v>902</v>
      </c>
      <c r="B907" s="46" t="s">
        <v>3030</v>
      </c>
      <c r="C907" s="47" t="s">
        <v>3031</v>
      </c>
      <c r="D907" s="46" t="s">
        <v>1223</v>
      </c>
      <c r="E907" s="48">
        <v>73605.991022251226</v>
      </c>
      <c r="F907" s="48">
        <v>66080.171943306748</v>
      </c>
      <c r="G907" s="48">
        <v>88946.661784077558</v>
      </c>
      <c r="H907" s="48">
        <v>106471.7113169239</v>
      </c>
      <c r="I907" s="48">
        <v>103994.89627322881</v>
      </c>
      <c r="J907" s="48">
        <v>89909.561169705994</v>
      </c>
      <c r="K907" s="48">
        <v>94481.125889588933</v>
      </c>
      <c r="L907" s="48">
        <v>85102.163704821753</v>
      </c>
      <c r="M907" s="48">
        <v>398222.76664575998</v>
      </c>
      <c r="N907" s="48">
        <v>71667.04151208447</v>
      </c>
    </row>
    <row r="908" spans="1:14">
      <c r="A908" s="46">
        <v>903</v>
      </c>
      <c r="B908" s="46" t="s">
        <v>3032</v>
      </c>
      <c r="C908" s="47" t="s">
        <v>3033</v>
      </c>
      <c r="D908" s="46" t="s">
        <v>1223</v>
      </c>
      <c r="E908" s="48">
        <v>73605.991022251226</v>
      </c>
      <c r="F908" s="48">
        <v>66080.171943306748</v>
      </c>
      <c r="G908" s="48">
        <v>88946.661784077558</v>
      </c>
      <c r="H908" s="48">
        <v>106471.7113169239</v>
      </c>
      <c r="I908" s="48">
        <v>103994.89627322881</v>
      </c>
      <c r="J908" s="48">
        <v>89909.561169705994</v>
      </c>
      <c r="K908" s="48">
        <v>94481.125889588933</v>
      </c>
      <c r="L908" s="48">
        <v>85102.163704821753</v>
      </c>
      <c r="M908" s="48">
        <v>398222.76664575998</v>
      </c>
      <c r="N908" s="48">
        <v>63049.761971553286</v>
      </c>
    </row>
    <row r="909" spans="1:14">
      <c r="A909" s="46">
        <v>904</v>
      </c>
      <c r="B909" s="46" t="s">
        <v>3034</v>
      </c>
      <c r="C909" s="47" t="s">
        <v>3035</v>
      </c>
      <c r="D909" s="46" t="s">
        <v>1336</v>
      </c>
      <c r="E909" s="48">
        <v>73605.991022251226</v>
      </c>
      <c r="F909" s="48">
        <v>66080.171943306748</v>
      </c>
      <c r="G909" s="48">
        <v>88946.661784077558</v>
      </c>
      <c r="H909" s="48">
        <v>106471.7113169239</v>
      </c>
      <c r="I909" s="48">
        <v>103994.89627322881</v>
      </c>
      <c r="J909" s="48">
        <v>89909.561169705994</v>
      </c>
      <c r="K909" s="48">
        <v>94481.125889588933</v>
      </c>
      <c r="L909" s="48">
        <v>85102.163704821753</v>
      </c>
      <c r="M909" s="48">
        <v>398222.76664575998</v>
      </c>
      <c r="N909" s="48">
        <v>63049.761971553286</v>
      </c>
    </row>
    <row r="910" spans="1:14">
      <c r="A910" s="46">
        <v>905</v>
      </c>
      <c r="B910" s="46" t="s">
        <v>3036</v>
      </c>
      <c r="C910" s="47" t="s">
        <v>3037</v>
      </c>
      <c r="D910" s="46" t="s">
        <v>1336</v>
      </c>
      <c r="E910" s="48">
        <v>73605.991022251226</v>
      </c>
      <c r="F910" s="48">
        <v>66080.171943306748</v>
      </c>
      <c r="G910" s="48">
        <v>88946.661784077558</v>
      </c>
      <c r="H910" s="48">
        <v>106471.7113169239</v>
      </c>
      <c r="I910" s="48">
        <v>103994.89627322881</v>
      </c>
      <c r="J910" s="48">
        <v>87206.868950175733</v>
      </c>
      <c r="K910" s="48">
        <v>94481.125889588933</v>
      </c>
      <c r="L910" s="48">
        <v>85102.163704821753</v>
      </c>
      <c r="M910" s="48">
        <v>398222.76664575998</v>
      </c>
      <c r="N910" s="48">
        <v>71810.662837759999</v>
      </c>
    </row>
    <row r="911" spans="1:14" ht="30.6">
      <c r="A911" s="46">
        <v>906</v>
      </c>
      <c r="B911" s="46" t="s">
        <v>3038</v>
      </c>
      <c r="C911" s="47" t="s">
        <v>3039</v>
      </c>
      <c r="D911" s="46" t="s">
        <v>1223</v>
      </c>
      <c r="E911" s="48">
        <v>118907.03469228596</v>
      </c>
      <c r="F911" s="48">
        <v>73762.607218531848</v>
      </c>
      <c r="G911" s="48">
        <v>87073.692811822082</v>
      </c>
      <c r="H911" s="48">
        <v>155976.67662886041</v>
      </c>
      <c r="I911" s="48">
        <v>68742.389061964801</v>
      </c>
      <c r="J911" s="48">
        <v>75495.202665544697</v>
      </c>
      <c r="K911" s="48">
        <v>63215.500981382836</v>
      </c>
      <c r="L911" s="48">
        <v>68943.458917910524</v>
      </c>
      <c r="M911" s="48">
        <v>424335.73495040002</v>
      </c>
      <c r="N911" s="48">
        <v>60177.335458042886</v>
      </c>
    </row>
    <row r="912" spans="1:14" ht="30.6">
      <c r="A912" s="46">
        <v>907</v>
      </c>
      <c r="B912" s="46" t="s">
        <v>3040</v>
      </c>
      <c r="C912" s="47" t="s">
        <v>3041</v>
      </c>
      <c r="D912" s="46" t="s">
        <v>1223</v>
      </c>
      <c r="E912" s="48">
        <v>138902.95451858823</v>
      </c>
      <c r="F912" s="48">
        <v>73762.607218531848</v>
      </c>
      <c r="G912" s="48">
        <v>87073.692811822082</v>
      </c>
      <c r="H912" s="48">
        <v>155976.67662886041</v>
      </c>
      <c r="I912" s="48">
        <v>79318.141225344007</v>
      </c>
      <c r="J912" s="48">
        <v>147566.99518635109</v>
      </c>
      <c r="K912" s="48">
        <v>79390.585127663158</v>
      </c>
      <c r="L912" s="48">
        <v>68943.458917910524</v>
      </c>
      <c r="M912" s="48">
        <v>470033.42948351998</v>
      </c>
      <c r="N912" s="48">
        <v>60177.335458042886</v>
      </c>
    </row>
    <row r="913" spans="1:14">
      <c r="A913" s="46">
        <v>908</v>
      </c>
      <c r="B913" s="46" t="s">
        <v>3042</v>
      </c>
      <c r="C913" s="47" t="s">
        <v>3043</v>
      </c>
      <c r="D913" s="46" t="s">
        <v>1223</v>
      </c>
      <c r="E913" s="48">
        <v>233121.7783323382</v>
      </c>
      <c r="F913" s="48">
        <v>73762.607218531848</v>
      </c>
      <c r="G913" s="48">
        <v>87073.692811822082</v>
      </c>
      <c r="H913" s="48">
        <v>155976.67662886041</v>
      </c>
      <c r="I913" s="48">
        <v>63454.512980275198</v>
      </c>
      <c r="J913" s="48">
        <v>75495.202665544697</v>
      </c>
      <c r="K913" s="48">
        <v>63215.500981382836</v>
      </c>
      <c r="L913" s="48">
        <v>68943.458917910524</v>
      </c>
      <c r="M913" s="48">
        <v>202375.50436096001</v>
      </c>
      <c r="N913" s="48">
        <v>60177.335458042886</v>
      </c>
    </row>
    <row r="914" spans="1:14" ht="30.6">
      <c r="A914" s="46">
        <v>909</v>
      </c>
      <c r="B914" s="46" t="s">
        <v>3044</v>
      </c>
      <c r="C914" s="47" t="s">
        <v>3045</v>
      </c>
      <c r="D914" s="46" t="s">
        <v>1223</v>
      </c>
      <c r="E914" s="48">
        <v>78202.470242391748</v>
      </c>
      <c r="F914" s="48">
        <v>73762.607218531848</v>
      </c>
      <c r="G914" s="48">
        <v>87073.692811822082</v>
      </c>
      <c r="H914" s="48">
        <v>155976.67662886041</v>
      </c>
      <c r="I914" s="48">
        <v>63454.512980275198</v>
      </c>
      <c r="J914" s="48">
        <v>75495.202665544697</v>
      </c>
      <c r="K914" s="48">
        <v>63215.500981382836</v>
      </c>
      <c r="L914" s="48">
        <v>68943.458917910524</v>
      </c>
      <c r="M914" s="48">
        <v>202375.50436096001</v>
      </c>
      <c r="N914" s="48">
        <v>60177.335458042886</v>
      </c>
    </row>
    <row r="915" spans="1:14" ht="20.399999999999999">
      <c r="A915" s="46">
        <v>910</v>
      </c>
      <c r="B915" s="46" t="s">
        <v>3046</v>
      </c>
      <c r="C915" s="47" t="s">
        <v>3047</v>
      </c>
      <c r="D915" s="46" t="s">
        <v>1223</v>
      </c>
      <c r="E915" s="48">
        <v>52465.112060163789</v>
      </c>
      <c r="F915" s="48">
        <v>23053.834067751428</v>
      </c>
      <c r="G915" s="48">
        <v>31009.149861760001</v>
      </c>
      <c r="H915" s="48">
        <v>36998.159142429184</v>
      </c>
      <c r="I915" s="48">
        <v>20270.1916464768</v>
      </c>
      <c r="J915" s="48">
        <v>52161.959836933631</v>
      </c>
      <c r="K915" s="48">
        <v>20352.329988279049</v>
      </c>
      <c r="L915" s="48">
        <v>68943.458917910524</v>
      </c>
      <c r="M915" s="48">
        <v>202375.50436096001</v>
      </c>
      <c r="N915" s="48">
        <v>35761.710093204478</v>
      </c>
    </row>
    <row r="916" spans="1:14">
      <c r="A916" s="46">
        <v>911</v>
      </c>
      <c r="B916" s="46" t="s">
        <v>3048</v>
      </c>
      <c r="C916" s="47" t="s">
        <v>3049</v>
      </c>
      <c r="D916" s="46" t="s">
        <v>1336</v>
      </c>
      <c r="E916" s="48">
        <v>213544.21249615928</v>
      </c>
      <c r="F916" s="48">
        <v>273528.12039744307</v>
      </c>
      <c r="G916" s="48">
        <v>250645.32627208706</v>
      </c>
      <c r="H916" s="48">
        <v>329489.51712270186</v>
      </c>
      <c r="I916" s="48">
        <v>273206.93088729598</v>
      </c>
      <c r="J916" s="48">
        <v>252071.09434152034</v>
      </c>
      <c r="K916" s="48">
        <v>270790.01899289177</v>
      </c>
      <c r="L916" s="48">
        <v>196056.16603123714</v>
      </c>
      <c r="M916" s="48">
        <v>567957.06062592007</v>
      </c>
      <c r="N916" s="48">
        <v>200926.23462005248</v>
      </c>
    </row>
    <row r="917" spans="1:14">
      <c r="A917" s="46">
        <v>912</v>
      </c>
      <c r="B917" s="46" t="s">
        <v>3050</v>
      </c>
      <c r="C917" s="47" t="s">
        <v>3051</v>
      </c>
      <c r="D917" s="46" t="s">
        <v>1336</v>
      </c>
      <c r="E917" s="48">
        <v>110075.24903465353</v>
      </c>
      <c r="F917" s="48">
        <v>119862.44146354329</v>
      </c>
      <c r="G917" s="48">
        <v>126308.42768954368</v>
      </c>
      <c r="H917" s="48">
        <v>357760.72225772036</v>
      </c>
      <c r="I917" s="48">
        <v>103994.89627322881</v>
      </c>
      <c r="J917" s="48">
        <v>180161.46335388577</v>
      </c>
      <c r="K917" s="48">
        <v>106349.058704797</v>
      </c>
      <c r="L917" s="48">
        <v>90486.657769238518</v>
      </c>
      <c r="M917" s="48">
        <v>816030.25952000008</v>
      </c>
      <c r="N917" s="48">
        <v>143621.32567552</v>
      </c>
    </row>
    <row r="918" spans="1:14">
      <c r="A918" s="46">
        <v>913</v>
      </c>
      <c r="B918" s="46" t="s">
        <v>3052</v>
      </c>
      <c r="C918" s="47" t="s">
        <v>3053</v>
      </c>
      <c r="D918" s="46" t="s">
        <v>1336</v>
      </c>
      <c r="E918" s="48">
        <v>161646.40531339002</v>
      </c>
      <c r="F918" s="48">
        <v>136765.36584713677</v>
      </c>
      <c r="G918" s="48">
        <v>237578.52619163829</v>
      </c>
      <c r="H918" s="48">
        <v>186462.26147611238</v>
      </c>
      <c r="I918" s="48">
        <v>273206.93088729598</v>
      </c>
      <c r="J918" s="48">
        <v>190810.07069883496</v>
      </c>
      <c r="K918" s="48">
        <v>256926.97053206217</v>
      </c>
      <c r="L918" s="48">
        <v>132499.81247457382</v>
      </c>
      <c r="M918" s="48">
        <v>946595.10104319989</v>
      </c>
      <c r="N918" s="48">
        <v>152094.98389037568</v>
      </c>
    </row>
    <row r="919" spans="1:14">
      <c r="A919" s="46">
        <v>914</v>
      </c>
      <c r="B919" s="46" t="s">
        <v>3054</v>
      </c>
      <c r="C919" s="47" t="s">
        <v>3055</v>
      </c>
      <c r="D919" s="46" t="s">
        <v>1336</v>
      </c>
      <c r="E919" s="48">
        <v>161646.40531339002</v>
      </c>
      <c r="F919" s="48">
        <v>136765.36584713677</v>
      </c>
      <c r="G919" s="48">
        <v>237578.52619163829</v>
      </c>
      <c r="H919" s="48">
        <v>186462.26147611238</v>
      </c>
      <c r="I919" s="48">
        <v>273206.93088729598</v>
      </c>
      <c r="J919" s="48">
        <v>156738.1307846237</v>
      </c>
      <c r="K919" s="48">
        <v>256926.97053206217</v>
      </c>
      <c r="L919" s="48">
        <v>132499.81247457382</v>
      </c>
      <c r="M919" s="48">
        <v>946595.10104319989</v>
      </c>
      <c r="N919" s="48">
        <v>152094.98389037568</v>
      </c>
    </row>
    <row r="920" spans="1:14" ht="20.399999999999999">
      <c r="A920" s="46">
        <v>915</v>
      </c>
      <c r="B920" s="46" t="s">
        <v>3056</v>
      </c>
      <c r="C920" s="47" t="s">
        <v>3057</v>
      </c>
      <c r="D920" s="46" t="s">
        <v>1336</v>
      </c>
      <c r="E920" s="48">
        <v>161646.40531339002</v>
      </c>
      <c r="F920" s="48">
        <v>136765.36584713677</v>
      </c>
      <c r="G920" s="48">
        <v>237578.52619163829</v>
      </c>
      <c r="H920" s="48">
        <v>186462.26147611238</v>
      </c>
      <c r="I920" s="48">
        <v>273206.93088729598</v>
      </c>
      <c r="J920" s="48">
        <v>190810.07069883496</v>
      </c>
      <c r="K920" s="48">
        <v>256926.97053206217</v>
      </c>
      <c r="L920" s="48">
        <v>132502.42377140431</v>
      </c>
      <c r="M920" s="48">
        <v>946595.10104319989</v>
      </c>
      <c r="N920" s="48">
        <v>152094.98389037568</v>
      </c>
    </row>
    <row r="921" spans="1:14" ht="20.399999999999999">
      <c r="A921" s="46">
        <v>916</v>
      </c>
      <c r="B921" s="46" t="s">
        <v>3058</v>
      </c>
      <c r="C921" s="47" t="s">
        <v>3059</v>
      </c>
      <c r="D921" s="46" t="s">
        <v>1223</v>
      </c>
      <c r="E921" s="48">
        <v>161646.40531339002</v>
      </c>
      <c r="F921" s="48">
        <v>136765.36584713677</v>
      </c>
      <c r="G921" s="48">
        <v>237578.52619163829</v>
      </c>
      <c r="H921" s="48">
        <v>186462.26147611238</v>
      </c>
      <c r="I921" s="48">
        <v>273206.93088729598</v>
      </c>
      <c r="J921" s="48">
        <v>190810.07069883496</v>
      </c>
      <c r="K921" s="48">
        <v>256926.97053206217</v>
      </c>
      <c r="L921" s="48">
        <v>132503.72941981952</v>
      </c>
      <c r="M921" s="48">
        <v>946595.10104319989</v>
      </c>
      <c r="N921" s="48">
        <v>152094.98389037568</v>
      </c>
    </row>
    <row r="922" spans="1:14">
      <c r="A922" s="46">
        <v>917</v>
      </c>
      <c r="B922" s="46" t="s">
        <v>3060</v>
      </c>
      <c r="C922" s="47" t="s">
        <v>3061</v>
      </c>
      <c r="D922" s="46" t="s">
        <v>1336</v>
      </c>
      <c r="E922" s="48">
        <v>161646.40531339002</v>
      </c>
      <c r="F922" s="48">
        <v>136765.36584713677</v>
      </c>
      <c r="G922" s="48">
        <v>237578.52619163829</v>
      </c>
      <c r="H922" s="48">
        <v>179901.37818957158</v>
      </c>
      <c r="I922" s="48">
        <v>273206.93088729598</v>
      </c>
      <c r="J922" s="48">
        <v>153134.54115858339</v>
      </c>
      <c r="K922" s="48">
        <v>256926.97053206217</v>
      </c>
      <c r="L922" s="48">
        <v>132506.34071665001</v>
      </c>
      <c r="M922" s="48">
        <v>946595.10104319989</v>
      </c>
      <c r="N922" s="48">
        <v>152094.98389037568</v>
      </c>
    </row>
    <row r="923" spans="1:14" ht="20.399999999999999">
      <c r="A923" s="46">
        <v>918</v>
      </c>
      <c r="B923" s="46" t="s">
        <v>3062</v>
      </c>
      <c r="C923" s="47" t="s">
        <v>3063</v>
      </c>
      <c r="D923" s="46" t="s">
        <v>1336</v>
      </c>
      <c r="E923" s="48">
        <v>282397.30464662251</v>
      </c>
      <c r="F923" s="48">
        <v>99884.715062078467</v>
      </c>
      <c r="G923" s="48">
        <v>113340.72762945946</v>
      </c>
      <c r="H923" s="48">
        <v>131196.77535617229</v>
      </c>
      <c r="I923" s="48">
        <v>86368.64266759681</v>
      </c>
      <c r="J923" s="48">
        <v>124233.75235774001</v>
      </c>
      <c r="K923" s="48">
        <v>85410.215127790565</v>
      </c>
      <c r="L923" s="48">
        <v>85102.163704821753</v>
      </c>
      <c r="M923" s="48">
        <v>456976.94533120003</v>
      </c>
      <c r="N923" s="48">
        <v>100391.30664718847</v>
      </c>
    </row>
    <row r="924" spans="1:14" ht="20.399999999999999">
      <c r="A924" s="46">
        <v>919</v>
      </c>
      <c r="B924" s="46" t="s">
        <v>3064</v>
      </c>
      <c r="C924" s="47" t="s">
        <v>3065</v>
      </c>
      <c r="D924" s="46" t="s">
        <v>1336</v>
      </c>
      <c r="E924" s="48">
        <v>282397.30464662251</v>
      </c>
      <c r="F924" s="48">
        <v>99884.715062078467</v>
      </c>
      <c r="G924" s="48">
        <v>113340.72762945946</v>
      </c>
      <c r="H924" s="48">
        <v>157855.50469837926</v>
      </c>
      <c r="I924" s="48">
        <v>86368.64266759681</v>
      </c>
      <c r="J924" s="48">
        <v>124233.75235774001</v>
      </c>
      <c r="K924" s="48">
        <v>85410.215127790565</v>
      </c>
      <c r="L924" s="48">
        <v>85104.775001652219</v>
      </c>
      <c r="M924" s="48">
        <v>352525.07211264002</v>
      </c>
      <c r="N924" s="48">
        <v>100391.30664718847</v>
      </c>
    </row>
    <row r="925" spans="1:14" ht="20.399999999999999">
      <c r="A925" s="46">
        <v>920</v>
      </c>
      <c r="B925" s="46" t="s">
        <v>3066</v>
      </c>
      <c r="C925" s="47" t="s">
        <v>3067</v>
      </c>
      <c r="D925" s="46" t="s">
        <v>1336</v>
      </c>
      <c r="E925" s="48">
        <v>795653.32607914845</v>
      </c>
      <c r="F925" s="48">
        <v>99884.715062078467</v>
      </c>
      <c r="G925" s="48">
        <v>113340.72762945946</v>
      </c>
      <c r="H925" s="48">
        <v>157855.50469837926</v>
      </c>
      <c r="I925" s="48">
        <v>86368.64266759681</v>
      </c>
      <c r="J925" s="48">
        <v>124233.75235774001</v>
      </c>
      <c r="K925" s="48">
        <v>85410.215127790565</v>
      </c>
      <c r="L925" s="48">
        <v>85107.386298482699</v>
      </c>
      <c r="M925" s="48">
        <v>352525.07211264002</v>
      </c>
      <c r="N925" s="48">
        <v>100391.30664718847</v>
      </c>
    </row>
    <row r="926" spans="1:14" ht="20.399999999999999">
      <c r="A926" s="46">
        <v>921</v>
      </c>
      <c r="B926" s="46" t="s">
        <v>3068</v>
      </c>
      <c r="C926" s="47" t="s">
        <v>3069</v>
      </c>
      <c r="D926" s="46" t="s">
        <v>1336</v>
      </c>
      <c r="E926" s="48">
        <v>282397.30464662251</v>
      </c>
      <c r="F926" s="48">
        <v>338070.2385076065</v>
      </c>
      <c r="G926" s="48">
        <v>113340.72762945946</v>
      </c>
      <c r="H926" s="48">
        <v>131196.77535617229</v>
      </c>
      <c r="I926" s="48">
        <v>86368.64266759681</v>
      </c>
      <c r="J926" s="48">
        <v>124233.75235774001</v>
      </c>
      <c r="K926" s="48">
        <v>85410.215127790565</v>
      </c>
      <c r="L926" s="48">
        <v>85108.691946897918</v>
      </c>
      <c r="M926" s="48">
        <v>352525.07211264002</v>
      </c>
      <c r="N926" s="48">
        <v>90337.813849902086</v>
      </c>
    </row>
    <row r="927" spans="1:14">
      <c r="A927" s="46">
        <v>922</v>
      </c>
      <c r="B927" s="46" t="s">
        <v>3070</v>
      </c>
      <c r="C927" s="47" t="s">
        <v>3071</v>
      </c>
      <c r="D927" s="46" t="s">
        <v>1223</v>
      </c>
      <c r="E927" s="48">
        <v>63917.915968600617</v>
      </c>
      <c r="F927" s="48">
        <v>96471.750104662016</v>
      </c>
      <c r="G927" s="48">
        <v>76982.377012006938</v>
      </c>
      <c r="H927" s="48">
        <v>131196.77535617229</v>
      </c>
      <c r="I927" s="48">
        <v>86368.64266759681</v>
      </c>
      <c r="J927" s="48">
        <v>109729.30411292773</v>
      </c>
      <c r="K927" s="48">
        <v>85410.215127790565</v>
      </c>
      <c r="L927" s="48">
        <v>85111.303243728384</v>
      </c>
      <c r="M927" s="48">
        <v>352525.07211264002</v>
      </c>
      <c r="N927" s="48">
        <v>64629.596553984004</v>
      </c>
    </row>
    <row r="928" spans="1:14">
      <c r="A928" s="46">
        <v>923</v>
      </c>
      <c r="B928" s="46" t="s">
        <v>3072</v>
      </c>
      <c r="C928" s="47" t="s">
        <v>3073</v>
      </c>
      <c r="D928" s="46" t="s">
        <v>1223</v>
      </c>
      <c r="E928" s="48">
        <v>21562.962242138587</v>
      </c>
      <c r="F928" s="48">
        <v>36072.454416029694</v>
      </c>
      <c r="G928" s="48">
        <v>25753.278486848776</v>
      </c>
      <c r="H928" s="48">
        <v>45509.681161326596</v>
      </c>
      <c r="I928" s="48">
        <v>29083.318449292801</v>
      </c>
      <c r="J928" s="48">
        <v>41261.101218161661</v>
      </c>
      <c r="K928" s="48">
        <v>28382.674868468926</v>
      </c>
      <c r="L928" s="48">
        <v>21276.846574620675</v>
      </c>
      <c r="M928" s="48">
        <v>91395.389066239994</v>
      </c>
      <c r="N928" s="48">
        <v>20681.470897274881</v>
      </c>
    </row>
    <row r="929" spans="1:14">
      <c r="A929" s="46">
        <v>924</v>
      </c>
      <c r="B929" s="46" t="s">
        <v>3074</v>
      </c>
      <c r="C929" s="47" t="s">
        <v>3075</v>
      </c>
      <c r="D929" s="46" t="s">
        <v>1223</v>
      </c>
      <c r="E929" s="48">
        <v>207417.37107701463</v>
      </c>
      <c r="F929" s="48">
        <v>190550.24666420379</v>
      </c>
      <c r="G929" s="48">
        <v>234965.83525507897</v>
      </c>
      <c r="H929" s="48">
        <v>361574.52127861301</v>
      </c>
      <c r="I929" s="48">
        <v>262631.17872391682</v>
      </c>
      <c r="J929" s="48">
        <v>264683.65803266148</v>
      </c>
      <c r="K929" s="48">
        <v>261672.75118411056</v>
      </c>
      <c r="L929" s="48">
        <v>321013.24761101569</v>
      </c>
      <c r="M929" s="48">
        <v>881312.68028159998</v>
      </c>
      <c r="N929" s="48">
        <v>229794.121080832</v>
      </c>
    </row>
    <row r="930" spans="1:14">
      <c r="A930" s="46">
        <v>925</v>
      </c>
      <c r="B930" s="46" t="s">
        <v>3076</v>
      </c>
      <c r="C930" s="47" t="s">
        <v>3077</v>
      </c>
      <c r="D930" s="46" t="s">
        <v>1223</v>
      </c>
      <c r="E930" s="48">
        <v>46401.541080962954</v>
      </c>
      <c r="F930" s="48">
        <v>36881.956433473541</v>
      </c>
      <c r="G930" s="48">
        <v>46663.376581933378</v>
      </c>
      <c r="H930" s="48">
        <v>81689.198747405317</v>
      </c>
      <c r="I930" s="48">
        <v>51116.135456332806</v>
      </c>
      <c r="J930" s="48">
        <v>79459.151254189041</v>
      </c>
      <c r="K930" s="48">
        <v>53008.754437237534</v>
      </c>
      <c r="L930" s="48">
        <v>67864.993326928903</v>
      </c>
      <c r="M930" s="48">
        <v>163206.05190399999</v>
      </c>
      <c r="N930" s="48">
        <v>50267.463986431998</v>
      </c>
    </row>
    <row r="931" spans="1:14">
      <c r="A931" s="46">
        <v>926</v>
      </c>
      <c r="B931" s="46" t="s">
        <v>3078</v>
      </c>
      <c r="C931" s="47" t="s">
        <v>3079</v>
      </c>
      <c r="D931" s="46" t="s">
        <v>1223</v>
      </c>
      <c r="E931" s="48">
        <v>153150.71731750303</v>
      </c>
      <c r="F931" s="48">
        <v>138303.41968028006</v>
      </c>
      <c r="G931" s="48">
        <v>153650.76190075575</v>
      </c>
      <c r="H931" s="48">
        <v>209266.71669655447</v>
      </c>
      <c r="I931" s="48">
        <v>174499.91069575679</v>
      </c>
      <c r="J931" s="48">
        <v>233332.42828611072</v>
      </c>
      <c r="K931" s="48">
        <v>168357.16131419409</v>
      </c>
      <c r="L931" s="48">
        <v>237152.75554907956</v>
      </c>
      <c r="M931" s="48">
        <v>652824.20761599997</v>
      </c>
      <c r="N931" s="48">
        <v>136440.25939174398</v>
      </c>
    </row>
    <row r="932" spans="1:14">
      <c r="A932" s="46">
        <v>927</v>
      </c>
      <c r="B932" s="46" t="s">
        <v>3080</v>
      </c>
      <c r="C932" s="47" t="s">
        <v>3081</v>
      </c>
      <c r="D932" s="46" t="s">
        <v>1336</v>
      </c>
      <c r="E932" s="48">
        <v>454105.81284923072</v>
      </c>
      <c r="F932" s="48">
        <v>136765.36584713677</v>
      </c>
      <c r="G932" s="48">
        <v>132314.41039961088</v>
      </c>
      <c r="H932" s="48">
        <v>179901.37818957158</v>
      </c>
      <c r="I932" s="48">
        <v>103994.89627322881</v>
      </c>
      <c r="J932" s="48">
        <v>153134.54115858339</v>
      </c>
      <c r="K932" s="48">
        <v>107696.40953041153</v>
      </c>
      <c r="L932" s="48">
        <v>132506.34071665001</v>
      </c>
      <c r="M932" s="48">
        <v>483089.91363584</v>
      </c>
      <c r="N932" s="48">
        <v>122078.126824192</v>
      </c>
    </row>
    <row r="933" spans="1:14">
      <c r="A933" s="46">
        <v>928</v>
      </c>
      <c r="B933" s="46" t="s">
        <v>3082</v>
      </c>
      <c r="C933" s="47" t="s">
        <v>3083</v>
      </c>
      <c r="D933" s="46" t="s">
        <v>1336</v>
      </c>
      <c r="E933" s="48">
        <v>161646.40531339002</v>
      </c>
      <c r="F933" s="48">
        <v>136765.36584713677</v>
      </c>
      <c r="G933" s="48">
        <v>132314.41039961088</v>
      </c>
      <c r="H933" s="48">
        <v>179901.37818957158</v>
      </c>
      <c r="I933" s="48">
        <v>103994.89627322881</v>
      </c>
      <c r="J933" s="48">
        <v>156738.1307846237</v>
      </c>
      <c r="K933" s="48">
        <v>107696.40953041153</v>
      </c>
      <c r="L933" s="48">
        <v>132506.34071665001</v>
      </c>
      <c r="M933" s="48">
        <v>483089.91363584</v>
      </c>
      <c r="N933" s="48">
        <v>150802.39195929602</v>
      </c>
    </row>
    <row r="934" spans="1:14">
      <c r="A934" s="46">
        <v>929</v>
      </c>
      <c r="B934" s="46" t="s">
        <v>3084</v>
      </c>
      <c r="C934" s="47" t="s">
        <v>3085</v>
      </c>
      <c r="D934" s="46" t="s">
        <v>1336</v>
      </c>
      <c r="E934" s="48">
        <v>157067.18703255747</v>
      </c>
      <c r="F934" s="48">
        <v>136765.36584713677</v>
      </c>
      <c r="G934" s="48">
        <v>132314.41039961088</v>
      </c>
      <c r="H934" s="48">
        <v>179901.37818957158</v>
      </c>
      <c r="I934" s="48">
        <v>103994.89627322881</v>
      </c>
      <c r="J934" s="48">
        <v>153134.54115858339</v>
      </c>
      <c r="K934" s="48">
        <v>107696.40953041153</v>
      </c>
      <c r="L934" s="48">
        <v>132506.34071665001</v>
      </c>
      <c r="M934" s="48">
        <v>483089.91363584</v>
      </c>
      <c r="N934" s="48">
        <v>122078.126824192</v>
      </c>
    </row>
    <row r="935" spans="1:14">
      <c r="A935" s="46">
        <v>930</v>
      </c>
      <c r="B935" s="46" t="s">
        <v>3086</v>
      </c>
      <c r="C935" s="47" t="s">
        <v>3087</v>
      </c>
      <c r="D935" s="46" t="s">
        <v>1223</v>
      </c>
      <c r="E935" s="48">
        <v>161646.40531339002</v>
      </c>
      <c r="F935" s="48">
        <v>136765.36584713677</v>
      </c>
      <c r="G935" s="48">
        <v>132314.41039961088</v>
      </c>
      <c r="H935" s="48">
        <v>186462.26147611238</v>
      </c>
      <c r="I935" s="48">
        <v>103994.89627322881</v>
      </c>
      <c r="J935" s="48">
        <v>190810.07069883496</v>
      </c>
      <c r="K935" s="48">
        <v>107696.40953041153</v>
      </c>
      <c r="L935" s="48">
        <v>132506.34071665001</v>
      </c>
      <c r="M935" s="48">
        <v>483089.91363584</v>
      </c>
      <c r="N935" s="48">
        <v>150802.39195929602</v>
      </c>
    </row>
    <row r="936" spans="1:14" ht="30.6">
      <c r="A936" s="46">
        <v>931</v>
      </c>
      <c r="B936" s="46" t="s">
        <v>3088</v>
      </c>
      <c r="C936" s="47" t="s">
        <v>3089</v>
      </c>
      <c r="D936" s="46" t="s">
        <v>1223</v>
      </c>
      <c r="E936" s="48">
        <v>680250.50764814764</v>
      </c>
      <c r="F936" s="48">
        <v>99884.715062078467</v>
      </c>
      <c r="G936" s="48">
        <v>438684.8110337996</v>
      </c>
      <c r="H936" s="48">
        <v>801245.0968659129</v>
      </c>
      <c r="I936" s="48">
        <v>449469.46694361593</v>
      </c>
      <c r="J936" s="48">
        <v>629727.28715054586</v>
      </c>
      <c r="K936" s="48">
        <v>447006.19800222892</v>
      </c>
      <c r="L936" s="48">
        <v>145605.91126667266</v>
      </c>
      <c r="M936" s="48">
        <v>2278356.4845798402</v>
      </c>
      <c r="N936" s="48">
        <v>537861.86465482239</v>
      </c>
    </row>
    <row r="937" spans="1:14">
      <c r="A937" s="46">
        <v>932</v>
      </c>
      <c r="B937" s="46" t="s">
        <v>3090</v>
      </c>
      <c r="C937" s="47" t="s">
        <v>3091</v>
      </c>
      <c r="D937" s="46" t="s">
        <v>1223</v>
      </c>
      <c r="E937" s="48">
        <v>762439.8437586244</v>
      </c>
      <c r="F937" s="48">
        <v>528787.60816896008</v>
      </c>
      <c r="G937" s="48">
        <v>465551.5791303686</v>
      </c>
      <c r="H937" s="48">
        <v>719582.01108681224</v>
      </c>
      <c r="I937" s="48">
        <v>527024.9828083968</v>
      </c>
      <c r="J937" s="48">
        <v>900807.31676942902</v>
      </c>
      <c r="K937" s="48">
        <v>511809.11938333494</v>
      </c>
      <c r="L937" s="48">
        <v>460537.4485595377</v>
      </c>
      <c r="M937" s="48">
        <v>2278356.4845798402</v>
      </c>
      <c r="N937" s="48">
        <v>738931.72060055041</v>
      </c>
    </row>
    <row r="938" spans="1:14" ht="20.399999999999999">
      <c r="A938" s="46">
        <v>933</v>
      </c>
      <c r="B938" s="46" t="s">
        <v>3092</v>
      </c>
      <c r="C938" s="47" t="s">
        <v>3093</v>
      </c>
      <c r="D938" s="46" t="s">
        <v>1223</v>
      </c>
      <c r="E938" s="48">
        <v>282397.30464662251</v>
      </c>
      <c r="F938" s="48">
        <v>520028.01295116846</v>
      </c>
      <c r="G938" s="48">
        <v>385979.26079978934</v>
      </c>
      <c r="H938" s="48">
        <v>584387.34028319956</v>
      </c>
      <c r="I938" s="48">
        <v>438893.71478023683</v>
      </c>
      <c r="J938" s="48">
        <v>537295.21324261161</v>
      </c>
      <c r="K938" s="48">
        <v>422382.32171516097</v>
      </c>
      <c r="L938" s="48">
        <v>460540.05985636811</v>
      </c>
      <c r="M938" s="48">
        <v>1286063.6890035199</v>
      </c>
      <c r="N938" s="48">
        <v>294423.71763481596</v>
      </c>
    </row>
    <row r="939" spans="1:14" ht="20.399999999999999">
      <c r="A939" s="46">
        <v>934</v>
      </c>
      <c r="B939" s="46" t="s">
        <v>3094</v>
      </c>
      <c r="C939" s="47" t="s">
        <v>3095</v>
      </c>
      <c r="D939" s="46" t="s">
        <v>1223</v>
      </c>
      <c r="E939" s="48">
        <v>389221.3426220204</v>
      </c>
      <c r="F939" s="48">
        <v>528787.60816896008</v>
      </c>
      <c r="G939" s="48">
        <v>385979.26079978934</v>
      </c>
      <c r="H939" s="48">
        <v>584387.34028319956</v>
      </c>
      <c r="I939" s="48">
        <v>438893.71478023683</v>
      </c>
      <c r="J939" s="48">
        <v>537295.21324261161</v>
      </c>
      <c r="K939" s="48">
        <v>422382.32171516097</v>
      </c>
      <c r="L939" s="48">
        <v>460542.67115319858</v>
      </c>
      <c r="M939" s="48">
        <v>1286063.6890035199</v>
      </c>
      <c r="N939" s="48">
        <v>294423.71763481596</v>
      </c>
    </row>
    <row r="940" spans="1:14" ht="20.399999999999999">
      <c r="A940" s="46">
        <v>935</v>
      </c>
      <c r="B940" s="46" t="s">
        <v>3096</v>
      </c>
      <c r="C940" s="47" t="s">
        <v>3097</v>
      </c>
      <c r="D940" s="46" t="s">
        <v>1223</v>
      </c>
      <c r="E940" s="48">
        <v>282397.30464662251</v>
      </c>
      <c r="F940" s="48">
        <v>520028.01295116846</v>
      </c>
      <c r="G940" s="48">
        <v>385979.26079978934</v>
      </c>
      <c r="H940" s="48">
        <v>584387.34028319956</v>
      </c>
      <c r="I940" s="48">
        <v>438893.71478023683</v>
      </c>
      <c r="J940" s="48">
        <v>537295.21324261161</v>
      </c>
      <c r="K940" s="48">
        <v>422382.32171516097</v>
      </c>
      <c r="L940" s="48">
        <v>460545.28245002904</v>
      </c>
      <c r="M940" s="48">
        <v>1286063.6890035199</v>
      </c>
      <c r="N940" s="48">
        <v>294423.71763481596</v>
      </c>
    </row>
    <row r="941" spans="1:14" ht="20.399999999999999">
      <c r="A941" s="46">
        <v>936</v>
      </c>
      <c r="B941" s="46" t="s">
        <v>3098</v>
      </c>
      <c r="C941" s="47" t="s">
        <v>3099</v>
      </c>
      <c r="D941" s="46" t="s">
        <v>1223</v>
      </c>
      <c r="E941" s="48">
        <v>389221.3426220204</v>
      </c>
      <c r="F941" s="48">
        <v>528787.60816896008</v>
      </c>
      <c r="G941" s="48">
        <v>385979.26079978934</v>
      </c>
      <c r="H941" s="48">
        <v>584387.34028319956</v>
      </c>
      <c r="I941" s="48">
        <v>438893.71478023683</v>
      </c>
      <c r="J941" s="48">
        <v>537295.21324261161</v>
      </c>
      <c r="K941" s="48">
        <v>422382.32171516097</v>
      </c>
      <c r="L941" s="48">
        <v>460547.89374685951</v>
      </c>
      <c r="M941" s="48">
        <v>1860548.9917055999</v>
      </c>
      <c r="N941" s="48">
        <v>294423.71763481596</v>
      </c>
    </row>
    <row r="942" spans="1:14" ht="20.399999999999999">
      <c r="A942" s="46">
        <v>937</v>
      </c>
      <c r="B942" s="46" t="s">
        <v>3100</v>
      </c>
      <c r="C942" s="47" t="s">
        <v>3101</v>
      </c>
      <c r="D942" s="46" t="s">
        <v>1223</v>
      </c>
      <c r="E942" s="48">
        <v>282397.30464662251</v>
      </c>
      <c r="F942" s="48">
        <v>520028.01295116846</v>
      </c>
      <c r="G942" s="48">
        <v>385979.26079978934</v>
      </c>
      <c r="H942" s="48">
        <v>584387.34028319956</v>
      </c>
      <c r="I942" s="48">
        <v>438893.71478023683</v>
      </c>
      <c r="J942" s="48">
        <v>537295.21324261161</v>
      </c>
      <c r="K942" s="48">
        <v>422382.32171516097</v>
      </c>
      <c r="L942" s="48">
        <v>460549.19939527474</v>
      </c>
      <c r="M942" s="48">
        <v>1286063.6890035199</v>
      </c>
      <c r="N942" s="48">
        <v>294423.71763481596</v>
      </c>
    </row>
    <row r="943" spans="1:14" ht="20.399999999999999">
      <c r="A943" s="46">
        <v>938</v>
      </c>
      <c r="B943" s="46" t="s">
        <v>3102</v>
      </c>
      <c r="C943" s="47" t="s">
        <v>3103</v>
      </c>
      <c r="D943" s="46" t="s">
        <v>1223</v>
      </c>
      <c r="E943" s="48">
        <v>282397.30464662251</v>
      </c>
      <c r="F943" s="48">
        <v>520028.01295116846</v>
      </c>
      <c r="G943" s="48">
        <v>385979.26079978934</v>
      </c>
      <c r="H943" s="48">
        <v>584387.34028319956</v>
      </c>
      <c r="I943" s="48">
        <v>438893.71478023683</v>
      </c>
      <c r="J943" s="48">
        <v>537295.21324261161</v>
      </c>
      <c r="K943" s="48">
        <v>422382.32171516097</v>
      </c>
      <c r="L943" s="48">
        <v>460551.81069210527</v>
      </c>
      <c r="M943" s="48">
        <v>1286063.6890035199</v>
      </c>
      <c r="N943" s="48">
        <v>294423.71763481596</v>
      </c>
    </row>
    <row r="944" spans="1:14" ht="20.399999999999999">
      <c r="A944" s="46">
        <v>939</v>
      </c>
      <c r="B944" s="46" t="s">
        <v>3104</v>
      </c>
      <c r="C944" s="47" t="s">
        <v>3105</v>
      </c>
      <c r="D944" s="46" t="s">
        <v>1223</v>
      </c>
      <c r="E944" s="48">
        <v>282397.30464662251</v>
      </c>
      <c r="F944" s="48">
        <v>520028.01295116846</v>
      </c>
      <c r="G944" s="48">
        <v>385979.26079978934</v>
      </c>
      <c r="H944" s="48">
        <v>584387.34028319956</v>
      </c>
      <c r="I944" s="48">
        <v>438893.71478023683</v>
      </c>
      <c r="J944" s="48">
        <v>537295.21324261161</v>
      </c>
      <c r="K944" s="48">
        <v>422382.32171516097</v>
      </c>
      <c r="L944" s="48">
        <v>460554.42198893568</v>
      </c>
      <c r="M944" s="48">
        <v>1286063.6890035199</v>
      </c>
      <c r="N944" s="48">
        <v>294423.71763481596</v>
      </c>
    </row>
    <row r="945" spans="1:14" ht="20.399999999999999">
      <c r="A945" s="46">
        <v>940</v>
      </c>
      <c r="B945" s="46" t="s">
        <v>3106</v>
      </c>
      <c r="C945" s="47" t="s">
        <v>3107</v>
      </c>
      <c r="D945" s="46" t="s">
        <v>1223</v>
      </c>
      <c r="E945" s="48">
        <v>282397.30464662251</v>
      </c>
      <c r="F945" s="48">
        <v>520028.01295116846</v>
      </c>
      <c r="G945" s="48">
        <v>385979.26079978934</v>
      </c>
      <c r="H945" s="48">
        <v>584387.34028319956</v>
      </c>
      <c r="I945" s="48">
        <v>438893.71478023683</v>
      </c>
      <c r="J945" s="48">
        <v>537295.21324261161</v>
      </c>
      <c r="K945" s="48">
        <v>422382.32171516097</v>
      </c>
      <c r="L945" s="48">
        <v>460559.64458259655</v>
      </c>
      <c r="M945" s="48">
        <v>1286063.6890035199</v>
      </c>
      <c r="N945" s="48">
        <v>294423.71763481596</v>
      </c>
    </row>
    <row r="946" spans="1:14" ht="20.399999999999999">
      <c r="A946" s="46">
        <v>941</v>
      </c>
      <c r="B946" s="46" t="s">
        <v>3108</v>
      </c>
      <c r="C946" s="47" t="s">
        <v>3109</v>
      </c>
      <c r="D946" s="46" t="s">
        <v>1223</v>
      </c>
      <c r="E946" s="48">
        <v>389221.3426220204</v>
      </c>
      <c r="F946" s="48">
        <v>528787.60816896008</v>
      </c>
      <c r="G946" s="48">
        <v>385979.26079978934</v>
      </c>
      <c r="H946" s="48">
        <v>838003.01669993938</v>
      </c>
      <c r="I946" s="48">
        <v>438893.71478023683</v>
      </c>
      <c r="J946" s="48">
        <v>537295.21324261161</v>
      </c>
      <c r="K946" s="48">
        <v>422382.32171516097</v>
      </c>
      <c r="L946" s="48">
        <v>460560.95023101178</v>
      </c>
      <c r="M946" s="48">
        <v>1860548.9917055999</v>
      </c>
      <c r="N946" s="48">
        <v>294423.71763481596</v>
      </c>
    </row>
    <row r="947" spans="1:14" ht="20.399999999999999">
      <c r="A947" s="46">
        <v>942</v>
      </c>
      <c r="B947" s="46" t="s">
        <v>3110</v>
      </c>
      <c r="C947" s="47" t="s">
        <v>3111</v>
      </c>
      <c r="D947" s="46" t="s">
        <v>1223</v>
      </c>
      <c r="E947" s="48">
        <v>389221.3426220204</v>
      </c>
      <c r="F947" s="48">
        <v>520028.01295116846</v>
      </c>
      <c r="G947" s="48">
        <v>385979.26079978934</v>
      </c>
      <c r="H947" s="48">
        <v>838003.01669993938</v>
      </c>
      <c r="I947" s="48">
        <v>438893.71478023683</v>
      </c>
      <c r="J947" s="48">
        <v>537295.21324261161</v>
      </c>
      <c r="K947" s="48">
        <v>422382.32171516097</v>
      </c>
      <c r="L947" s="48">
        <v>460563.56152784231</v>
      </c>
      <c r="M947" s="48">
        <v>1286063.6890035199</v>
      </c>
      <c r="N947" s="48">
        <v>294423.71763481596</v>
      </c>
    </row>
    <row r="948" spans="1:14" ht="20.399999999999999">
      <c r="A948" s="46">
        <v>943</v>
      </c>
      <c r="B948" s="46" t="s">
        <v>3112</v>
      </c>
      <c r="C948" s="47" t="s">
        <v>3113</v>
      </c>
      <c r="D948" s="46" t="s">
        <v>1223</v>
      </c>
      <c r="E948" s="48">
        <v>622653.54276960273</v>
      </c>
      <c r="F948" s="48">
        <v>528787.60816896008</v>
      </c>
      <c r="G948" s="48">
        <v>385979.26079978934</v>
      </c>
      <c r="H948" s="48">
        <v>762660.57489897672</v>
      </c>
      <c r="I948" s="48">
        <v>438893.71478023683</v>
      </c>
      <c r="J948" s="48">
        <v>537295.21324261161</v>
      </c>
      <c r="K948" s="48">
        <v>422382.32171516097</v>
      </c>
      <c r="L948" s="48">
        <v>460566.17282467271</v>
      </c>
      <c r="M948" s="48">
        <v>1860548.9917055999</v>
      </c>
      <c r="N948" s="48">
        <v>294423.71763481596</v>
      </c>
    </row>
    <row r="949" spans="1:14" ht="20.399999999999999">
      <c r="A949" s="46">
        <v>944</v>
      </c>
      <c r="B949" s="46" t="s">
        <v>3114</v>
      </c>
      <c r="C949" s="47" t="s">
        <v>3115</v>
      </c>
      <c r="D949" s="46" t="s">
        <v>1223</v>
      </c>
      <c r="E949" s="48">
        <v>397018.22494818462</v>
      </c>
      <c r="F949" s="48">
        <v>520028.01295116846</v>
      </c>
      <c r="G949" s="48">
        <v>385979.26079978934</v>
      </c>
      <c r="H949" s="48">
        <v>584387.34028319956</v>
      </c>
      <c r="I949" s="48">
        <v>438893.71478023683</v>
      </c>
      <c r="J949" s="48">
        <v>537295.21324261161</v>
      </c>
      <c r="K949" s="48">
        <v>422382.32171516097</v>
      </c>
      <c r="L949" s="48">
        <v>460568.78412150318</v>
      </c>
      <c r="M949" s="48">
        <v>1860548.9917055999</v>
      </c>
      <c r="N949" s="48">
        <v>294423.71763481596</v>
      </c>
    </row>
    <row r="950" spans="1:14" ht="20.399999999999999">
      <c r="A950" s="46">
        <v>945</v>
      </c>
      <c r="B950" s="46" t="s">
        <v>3116</v>
      </c>
      <c r="C950" s="47" t="s">
        <v>3117</v>
      </c>
      <c r="D950" s="46" t="s">
        <v>1223</v>
      </c>
      <c r="E950" s="48">
        <v>426783.14377359638</v>
      </c>
      <c r="F950" s="48">
        <v>528787.60816896008</v>
      </c>
      <c r="G950" s="48">
        <v>385979.26079978934</v>
      </c>
      <c r="H950" s="48">
        <v>838003.01669993938</v>
      </c>
      <c r="I950" s="48">
        <v>438893.71478023683</v>
      </c>
      <c r="J950" s="48">
        <v>537295.21324261161</v>
      </c>
      <c r="K950" s="48">
        <v>422382.32171516097</v>
      </c>
      <c r="L950" s="48">
        <v>460571.39541833376</v>
      </c>
      <c r="M950" s="48">
        <v>1860548.9917055999</v>
      </c>
      <c r="N950" s="48">
        <v>294423.71763481596</v>
      </c>
    </row>
    <row r="951" spans="1:14" ht="20.399999999999999">
      <c r="A951" s="46">
        <v>946</v>
      </c>
      <c r="B951" s="46" t="s">
        <v>3118</v>
      </c>
      <c r="C951" s="47" t="s">
        <v>3119</v>
      </c>
      <c r="D951" s="46" t="s">
        <v>1223</v>
      </c>
      <c r="E951" s="48">
        <v>282397.30464662251</v>
      </c>
      <c r="F951" s="48">
        <v>520028.01295116846</v>
      </c>
      <c r="G951" s="48">
        <v>385979.26079978934</v>
      </c>
      <c r="H951" s="48">
        <v>584387.34028319956</v>
      </c>
      <c r="I951" s="48">
        <v>438893.71478023683</v>
      </c>
      <c r="J951" s="48">
        <v>537295.21324261161</v>
      </c>
      <c r="K951" s="48">
        <v>422382.32171516097</v>
      </c>
      <c r="L951" s="48">
        <v>460574.00671516417</v>
      </c>
      <c r="M951" s="48">
        <v>1305648.4152319999</v>
      </c>
      <c r="N951" s="48">
        <v>294423.71763481596</v>
      </c>
    </row>
    <row r="952" spans="1:14" ht="20.399999999999999">
      <c r="A952" s="46">
        <v>947</v>
      </c>
      <c r="B952" s="46" t="s">
        <v>3120</v>
      </c>
      <c r="C952" s="47" t="s">
        <v>3121</v>
      </c>
      <c r="D952" s="46" t="s">
        <v>1223</v>
      </c>
      <c r="E952" s="48">
        <v>207417.37107701463</v>
      </c>
      <c r="F952" s="48">
        <v>190550.24666420379</v>
      </c>
      <c r="G952" s="48">
        <v>239705.3390023711</v>
      </c>
      <c r="H952" s="48">
        <v>361600.63424691767</v>
      </c>
      <c r="I952" s="48">
        <v>273206.93088729598</v>
      </c>
      <c r="J952" s="48">
        <v>375854.39799600537</v>
      </c>
      <c r="K952" s="48">
        <v>261672.75118411056</v>
      </c>
      <c r="L952" s="48">
        <v>321013.24761101569</v>
      </c>
      <c r="M952" s="48">
        <v>1207724.7840896</v>
      </c>
      <c r="N952" s="48">
        <v>229794.121080832</v>
      </c>
    </row>
    <row r="953" spans="1:14" ht="20.399999999999999">
      <c r="A953" s="46">
        <v>948</v>
      </c>
      <c r="B953" s="46" t="s">
        <v>3122</v>
      </c>
      <c r="C953" s="47" t="s">
        <v>3123</v>
      </c>
      <c r="D953" s="46" t="s">
        <v>1223</v>
      </c>
      <c r="E953" s="48">
        <v>207417.37107701463</v>
      </c>
      <c r="F953" s="48">
        <v>190550.24666420379</v>
      </c>
      <c r="G953" s="48">
        <v>239705.3390023711</v>
      </c>
      <c r="H953" s="48">
        <v>361600.63424691767</v>
      </c>
      <c r="I953" s="48">
        <v>273206.93088729598</v>
      </c>
      <c r="J953" s="48">
        <v>375854.39799600537</v>
      </c>
      <c r="K953" s="48">
        <v>261672.75118411056</v>
      </c>
      <c r="L953" s="48">
        <v>321013.24761101569</v>
      </c>
      <c r="M953" s="48">
        <v>1207724.7840896</v>
      </c>
      <c r="N953" s="48">
        <v>229794.121080832</v>
      </c>
    </row>
    <row r="954" spans="1:14" ht="20.399999999999999">
      <c r="A954" s="46">
        <v>949</v>
      </c>
      <c r="B954" s="46" t="s">
        <v>3124</v>
      </c>
      <c r="C954" s="47" t="s">
        <v>3125</v>
      </c>
      <c r="D954" s="46" t="s">
        <v>1223</v>
      </c>
      <c r="E954" s="48">
        <v>207417.37107701463</v>
      </c>
      <c r="F954" s="48">
        <v>138303.41968028006</v>
      </c>
      <c r="G954" s="48">
        <v>153650.76190075575</v>
      </c>
      <c r="H954" s="48">
        <v>209266.71669655447</v>
      </c>
      <c r="I954" s="48">
        <v>174499.91069575679</v>
      </c>
      <c r="J954" s="48">
        <v>189188.45536711681</v>
      </c>
      <c r="K954" s="48">
        <v>168357.16131419409</v>
      </c>
      <c r="L954" s="48">
        <v>235016.71474175999</v>
      </c>
      <c r="M954" s="48">
        <v>1011877.5218048</v>
      </c>
      <c r="N954" s="48">
        <v>136440.25939174398</v>
      </c>
    </row>
    <row r="955" spans="1:14">
      <c r="A955" s="46">
        <v>950</v>
      </c>
      <c r="B955" s="46" t="s">
        <v>3126</v>
      </c>
      <c r="C955" s="47" t="s">
        <v>3127</v>
      </c>
      <c r="D955" s="46" t="s">
        <v>1336</v>
      </c>
      <c r="E955" s="48">
        <v>135965.6378484396</v>
      </c>
      <c r="F955" s="48">
        <v>58395.125371251197</v>
      </c>
      <c r="G955" s="48">
        <v>93012.761040608646</v>
      </c>
      <c r="H955" s="48">
        <v>83592.834136813559</v>
      </c>
      <c r="I955" s="48">
        <v>103994.89627322881</v>
      </c>
      <c r="J955" s="48">
        <v>147927.35414895511</v>
      </c>
      <c r="K955" s="48">
        <v>103554.239933088</v>
      </c>
      <c r="L955" s="48">
        <v>70018.007563646461</v>
      </c>
      <c r="M955" s="48">
        <v>402792.53609907196</v>
      </c>
      <c r="N955" s="48">
        <v>63049.761971553286</v>
      </c>
    </row>
    <row r="956" spans="1:14">
      <c r="A956" s="46">
        <v>951</v>
      </c>
      <c r="B956" s="46" t="s">
        <v>3128</v>
      </c>
      <c r="C956" s="47" t="s">
        <v>3129</v>
      </c>
      <c r="D956" s="46" t="s">
        <v>1223</v>
      </c>
      <c r="E956" s="48">
        <v>51103.251754801036</v>
      </c>
      <c r="F956" s="48">
        <v>184403.25392529153</v>
      </c>
      <c r="G956" s="48">
        <v>40228.275873182887</v>
      </c>
      <c r="H956" s="48">
        <v>55606.260356315652</v>
      </c>
      <c r="I956" s="48">
        <v>45651.996838586885</v>
      </c>
      <c r="J956" s="48">
        <v>61981.741567893485</v>
      </c>
      <c r="K956" s="48">
        <v>44113.57742388732</v>
      </c>
      <c r="L956" s="48">
        <v>63639.915055238147</v>
      </c>
      <c r="M956" s="48">
        <v>97536.288779214519</v>
      </c>
      <c r="N956" s="48">
        <v>65634.945833712642</v>
      </c>
    </row>
    <row r="957" spans="1:14">
      <c r="A957" s="46">
        <v>952</v>
      </c>
      <c r="B957" s="46" t="s">
        <v>3130</v>
      </c>
      <c r="C957" s="47" t="s">
        <v>3131</v>
      </c>
      <c r="D957" s="46" t="s">
        <v>1223</v>
      </c>
      <c r="E957" s="48">
        <v>74182.725587050343</v>
      </c>
      <c r="F957" s="48">
        <v>184403.25392529153</v>
      </c>
      <c r="G957" s="48">
        <v>60597.399111378647</v>
      </c>
      <c r="H957" s="48">
        <v>83975.389122476539</v>
      </c>
      <c r="I957" s="48">
        <v>68742.389061964801</v>
      </c>
      <c r="J957" s="48">
        <v>39466.513584393586</v>
      </c>
      <c r="K957" s="48">
        <v>66474.947798136302</v>
      </c>
      <c r="L957" s="48">
        <v>42729.955685297668</v>
      </c>
      <c r="M957" s="48">
        <v>97244.693966479361</v>
      </c>
      <c r="N957" s="48">
        <v>96226.2882025984</v>
      </c>
    </row>
    <row r="958" spans="1:14">
      <c r="A958" s="46">
        <v>953</v>
      </c>
      <c r="B958" s="46" t="s">
        <v>3132</v>
      </c>
      <c r="C958" s="47" t="s">
        <v>3133</v>
      </c>
      <c r="D958" s="46" t="s">
        <v>1223</v>
      </c>
      <c r="E958" s="48">
        <v>61055.434749204775</v>
      </c>
      <c r="F958" s="48">
        <v>156741.78660018637</v>
      </c>
      <c r="G958" s="48">
        <v>31575.837832126315</v>
      </c>
      <c r="H958" s="48">
        <v>40629.167385189372</v>
      </c>
      <c r="I958" s="48">
        <v>35076.244675207679</v>
      </c>
      <c r="J958" s="48">
        <v>61981.741567893485</v>
      </c>
      <c r="K958" s="48">
        <v>35382.236437801454</v>
      </c>
      <c r="L958" s="48">
        <v>38457.87407065856</v>
      </c>
      <c r="M958" s="48">
        <v>72681.095114581345</v>
      </c>
      <c r="N958" s="48">
        <v>49405.736032378882</v>
      </c>
    </row>
    <row r="959" spans="1:14">
      <c r="A959" s="46">
        <v>954</v>
      </c>
      <c r="B959" s="46" t="s">
        <v>3134</v>
      </c>
      <c r="C959" s="47" t="s">
        <v>3135</v>
      </c>
      <c r="D959" s="46" t="s">
        <v>1223</v>
      </c>
      <c r="E959" s="48">
        <v>155692.90257023586</v>
      </c>
      <c r="F959" s="48">
        <v>110643.25800359016</v>
      </c>
      <c r="G959" s="48">
        <v>44747.234712767713</v>
      </c>
      <c r="H959" s="48">
        <v>118935.43108872857</v>
      </c>
      <c r="I959" s="48">
        <v>51116.135456332806</v>
      </c>
      <c r="J959" s="48">
        <v>51351.152171074558</v>
      </c>
      <c r="K959" s="48">
        <v>48733.065968851362</v>
      </c>
      <c r="L959" s="48">
        <v>25637.712281495555</v>
      </c>
      <c r="M959" s="48">
        <v>103581.44094173868</v>
      </c>
      <c r="N959" s="48">
        <v>100534.927972864</v>
      </c>
    </row>
    <row r="960" spans="1:14">
      <c r="A960" s="46">
        <v>955</v>
      </c>
      <c r="B960" s="46" t="s">
        <v>3136</v>
      </c>
      <c r="C960" s="47" t="s">
        <v>3137</v>
      </c>
      <c r="D960" s="46" t="s">
        <v>1223</v>
      </c>
      <c r="E960" s="48">
        <v>73083.7895199552</v>
      </c>
      <c r="F960" s="48">
        <v>110643.25800359016</v>
      </c>
      <c r="G960" s="48">
        <v>26008.516431421442</v>
      </c>
      <c r="H960" s="48">
        <v>18592.433432903683</v>
      </c>
      <c r="I960" s="48">
        <v>23795.442367603198</v>
      </c>
      <c r="J960" s="48">
        <v>57954.730160793442</v>
      </c>
      <c r="K960" s="48">
        <v>24366.532984425681</v>
      </c>
      <c r="L960" s="48">
        <v>41305.493264279554</v>
      </c>
      <c r="M960" s="48">
        <v>116637.92509405868</v>
      </c>
      <c r="N960" s="48">
        <v>71810.662837759999</v>
      </c>
    </row>
    <row r="961" spans="1:14">
      <c r="A961" s="46">
        <v>956</v>
      </c>
      <c r="B961" s="46" t="s">
        <v>3138</v>
      </c>
      <c r="C961" s="47" t="s">
        <v>3139</v>
      </c>
      <c r="D961" s="46" t="s">
        <v>1223</v>
      </c>
      <c r="E961" s="48">
        <v>73083.7895199552</v>
      </c>
      <c r="F961" s="48">
        <v>368803.89655375259</v>
      </c>
      <c r="G961" s="48">
        <v>26008.516431421442</v>
      </c>
      <c r="H961" s="48">
        <v>18592.433432903683</v>
      </c>
      <c r="I961" s="48">
        <v>23795.442367603198</v>
      </c>
      <c r="J961" s="48">
        <v>56792.572506395438</v>
      </c>
      <c r="K961" s="48">
        <v>24366.532984425681</v>
      </c>
      <c r="L961" s="48">
        <v>41305.493264279554</v>
      </c>
      <c r="M961" s="48">
        <v>116637.92509405868</v>
      </c>
      <c r="N961" s="48">
        <v>71810.662837759999</v>
      </c>
    </row>
    <row r="962" spans="1:14">
      <c r="A962" s="46">
        <v>957</v>
      </c>
      <c r="B962" s="46" t="s">
        <v>3140</v>
      </c>
      <c r="C962" s="47" t="s">
        <v>3141</v>
      </c>
      <c r="D962" s="46" t="s">
        <v>1223</v>
      </c>
      <c r="E962" s="48">
        <v>149264.58068354215</v>
      </c>
      <c r="F962" s="48">
        <v>276602.92241531442</v>
      </c>
      <c r="G962" s="48">
        <v>125596.21736940928</v>
      </c>
      <c r="H962" s="48">
        <v>169855.71928277655</v>
      </c>
      <c r="I962" s="48">
        <v>139247.4034844928</v>
      </c>
      <c r="J962" s="48">
        <v>74882.592429117838</v>
      </c>
      <c r="K962" s="48">
        <v>141008.61874476756</v>
      </c>
      <c r="L962" s="48">
        <v>221870.14084878899</v>
      </c>
      <c r="M962" s="48">
        <v>147973.48705962667</v>
      </c>
      <c r="N962" s="48">
        <v>100534.927972864</v>
      </c>
    </row>
    <row r="963" spans="1:14">
      <c r="A963" s="46">
        <v>958</v>
      </c>
      <c r="B963" s="46" t="s">
        <v>3142</v>
      </c>
      <c r="C963" s="47" t="s">
        <v>3143</v>
      </c>
      <c r="D963" s="46" t="s">
        <v>1223</v>
      </c>
      <c r="E963" s="48">
        <v>72971.171278368594</v>
      </c>
      <c r="F963" s="48">
        <v>276602.92241531442</v>
      </c>
      <c r="G963" s="48">
        <v>66752.118677612234</v>
      </c>
      <c r="H963" s="48">
        <v>85365.904684698631</v>
      </c>
      <c r="I963" s="48">
        <v>78440.353795783521</v>
      </c>
      <c r="J963" s="48">
        <v>69260.992612494942</v>
      </c>
      <c r="K963" s="48">
        <v>70510.654823681805</v>
      </c>
      <c r="L963" s="48">
        <v>131025.7354137769</v>
      </c>
      <c r="M963" s="48">
        <v>102711.00866491735</v>
      </c>
      <c r="N963" s="48">
        <v>55208.03758966989</v>
      </c>
    </row>
    <row r="964" spans="1:14">
      <c r="A964" s="46">
        <v>959</v>
      </c>
      <c r="B964" s="46" t="s">
        <v>3144</v>
      </c>
      <c r="C964" s="47" t="s">
        <v>3145</v>
      </c>
      <c r="D964" s="46" t="s">
        <v>1223</v>
      </c>
      <c r="E964" s="48">
        <v>219783.58057252486</v>
      </c>
      <c r="F964" s="48">
        <v>276602.92241531442</v>
      </c>
      <c r="G964" s="48">
        <v>186682.1013336755</v>
      </c>
      <c r="H964" s="48">
        <v>271503.05970541824</v>
      </c>
      <c r="I964" s="48">
        <v>209752.41790702078</v>
      </c>
      <c r="J964" s="48">
        <v>73242.959149269504</v>
      </c>
      <c r="K964" s="48">
        <v>206810.94870531291</v>
      </c>
      <c r="L964" s="48">
        <v>432288.4394475781</v>
      </c>
      <c r="M964" s="48">
        <v>167122.99714969599</v>
      </c>
      <c r="N964" s="48">
        <v>57448.530270208001</v>
      </c>
    </row>
    <row r="965" spans="1:14">
      <c r="A965" s="46">
        <v>960</v>
      </c>
      <c r="B965" s="46" t="s">
        <v>3146</v>
      </c>
      <c r="C965" s="47" t="s">
        <v>3147</v>
      </c>
      <c r="D965" s="46" t="s">
        <v>1223</v>
      </c>
      <c r="E965" s="48">
        <v>223465.47050310645</v>
      </c>
      <c r="F965" s="48">
        <v>461004.87069219071</v>
      </c>
      <c r="G965" s="48">
        <v>194496.59511221078</v>
      </c>
      <c r="H965" s="48">
        <v>341252.10369552689</v>
      </c>
      <c r="I965" s="48">
        <v>217684.23202955519</v>
      </c>
      <c r="J965" s="48">
        <v>93008.648248100653</v>
      </c>
      <c r="K965" s="48">
        <v>216316.43474975819</v>
      </c>
      <c r="L965" s="48">
        <v>503362.71657914727</v>
      </c>
      <c r="M965" s="48">
        <v>378638.04041727999</v>
      </c>
      <c r="N965" s="48">
        <v>71810.662837759999</v>
      </c>
    </row>
    <row r="966" spans="1:14">
      <c r="A966" s="46">
        <v>961</v>
      </c>
      <c r="B966" s="46" t="s">
        <v>3148</v>
      </c>
      <c r="C966" s="47" t="s">
        <v>3149</v>
      </c>
      <c r="D966" s="46" t="s">
        <v>1223</v>
      </c>
      <c r="E966" s="48">
        <v>751999.22607832612</v>
      </c>
      <c r="F966" s="48">
        <v>645404.2076722366</v>
      </c>
      <c r="G966" s="48">
        <v>435820.11918150116</v>
      </c>
      <c r="H966" s="48">
        <v>359843.23148001533</v>
      </c>
      <c r="I966" s="48">
        <v>491772.47559713275</v>
      </c>
      <c r="J966" s="48">
        <v>106215.80422753844</v>
      </c>
      <c r="K966" s="48">
        <v>480718.69943596888</v>
      </c>
      <c r="L966" s="48">
        <v>659627.94150777394</v>
      </c>
      <c r="M966" s="48">
        <v>536277.67791100766</v>
      </c>
      <c r="N966" s="48">
        <v>114897.060540416</v>
      </c>
    </row>
    <row r="967" spans="1:14">
      <c r="A967" s="46">
        <v>962</v>
      </c>
      <c r="B967" s="46" t="s">
        <v>3150</v>
      </c>
      <c r="C967" s="47" t="s">
        <v>3151</v>
      </c>
      <c r="D967" s="46" t="s">
        <v>1744</v>
      </c>
      <c r="E967" s="48">
        <v>138680.09922892106</v>
      </c>
      <c r="F967" s="48">
        <v>46103.75119025715</v>
      </c>
      <c r="G967" s="48">
        <v>56174.494214405582</v>
      </c>
      <c r="H967" s="48">
        <v>22914.129687321602</v>
      </c>
      <c r="I967" s="48">
        <v>63278.25044421888</v>
      </c>
      <c r="J967" s="48">
        <v>48378.19072959129</v>
      </c>
      <c r="K967" s="48">
        <v>62069.794497016752</v>
      </c>
      <c r="L967" s="48">
        <v>30206.176086392315</v>
      </c>
      <c r="M967" s="48">
        <v>55707.665716565338</v>
      </c>
      <c r="N967" s="48">
        <v>35905.33141888</v>
      </c>
    </row>
    <row r="968" spans="1:14">
      <c r="A968" s="46">
        <v>963</v>
      </c>
      <c r="B968" s="46" t="s">
        <v>3152</v>
      </c>
      <c r="C968" s="47" t="s">
        <v>3153</v>
      </c>
      <c r="D968" s="46" t="s">
        <v>1744</v>
      </c>
      <c r="E968" s="48">
        <v>18164.232513969229</v>
      </c>
      <c r="F968" s="48">
        <v>115252.1969093591</v>
      </c>
      <c r="G968" s="48">
        <v>58754.178685439998</v>
      </c>
      <c r="H968" s="48">
        <v>59407.002893056</v>
      </c>
      <c r="I968" s="48">
        <v>63278.25044421888</v>
      </c>
      <c r="J968" s="48">
        <v>38774.624376193846</v>
      </c>
      <c r="K968" s="48">
        <v>62069.794497016752</v>
      </c>
      <c r="L968" s="48">
        <v>21836.969744755199</v>
      </c>
      <c r="M968" s="48">
        <v>100099.71183445335</v>
      </c>
      <c r="N968" s="48">
        <v>201069.85594572799</v>
      </c>
    </row>
    <row r="969" spans="1:14" ht="20.399999999999999">
      <c r="A969" s="46">
        <v>964</v>
      </c>
      <c r="B969" s="46" t="s">
        <v>3154</v>
      </c>
      <c r="C969" s="47" t="s">
        <v>3155</v>
      </c>
      <c r="D969" s="46" t="s">
        <v>1223</v>
      </c>
      <c r="E969" s="48">
        <v>100974.96854515496</v>
      </c>
      <c r="F969" s="48">
        <v>331923.24576869421</v>
      </c>
      <c r="G969" s="48">
        <v>92946.092021230055</v>
      </c>
      <c r="H969" s="48">
        <v>125053.69956250573</v>
      </c>
      <c r="I969" s="48">
        <v>103994.89627322881</v>
      </c>
      <c r="J969" s="48">
        <v>101513.11976555581</v>
      </c>
      <c r="K969" s="48">
        <v>103405.47435265646</v>
      </c>
      <c r="L969" s="48">
        <v>127364.69725746638</v>
      </c>
      <c r="M969" s="48">
        <v>199328.99139208536</v>
      </c>
      <c r="N969" s="48">
        <v>80916.254885587987</v>
      </c>
    </row>
    <row r="970" spans="1:14" ht="20.399999999999999">
      <c r="A970" s="46">
        <v>965</v>
      </c>
      <c r="B970" s="46" t="s">
        <v>3156</v>
      </c>
      <c r="C970" s="47" t="s">
        <v>3157</v>
      </c>
      <c r="D970" s="46" t="s">
        <v>1223</v>
      </c>
      <c r="E970" s="48">
        <v>100974.96854515496</v>
      </c>
      <c r="F970" s="48">
        <v>331923.24576869421</v>
      </c>
      <c r="G970" s="48">
        <v>123338.31778419929</v>
      </c>
      <c r="H970" s="48">
        <v>167929.88787030941</v>
      </c>
      <c r="I970" s="48">
        <v>139247.4034844928</v>
      </c>
      <c r="J970" s="48">
        <v>123332.85495122994</v>
      </c>
      <c r="K970" s="48">
        <v>135970.33041413373</v>
      </c>
      <c r="L970" s="48">
        <v>149612.94625301965</v>
      </c>
      <c r="M970" s="48">
        <v>236322.36315699201</v>
      </c>
      <c r="N970" s="48">
        <v>172345.59081062401</v>
      </c>
    </row>
    <row r="971" spans="1:14">
      <c r="A971" s="46">
        <v>966</v>
      </c>
      <c r="B971" s="46" t="s">
        <v>3158</v>
      </c>
      <c r="C971" s="47" t="s">
        <v>3159</v>
      </c>
      <c r="D971" s="46" t="s">
        <v>1744</v>
      </c>
      <c r="E971" s="48">
        <v>8700.6673741912618</v>
      </c>
      <c r="F971" s="48">
        <v>142912.35858604903</v>
      </c>
      <c r="G971" s="48">
        <v>18017.948130201599</v>
      </c>
      <c r="H971" s="48">
        <v>12560.337754531842</v>
      </c>
      <c r="I971" s="48">
        <v>10399.489627322879</v>
      </c>
      <c r="J971" s="48">
        <v>57837.613497947139</v>
      </c>
      <c r="K971" s="48">
        <v>10223.227091266559</v>
      </c>
      <c r="L971" s="48">
        <v>21365.630666856447</v>
      </c>
      <c r="M971" s="48">
        <v>14797.348705962668</v>
      </c>
      <c r="N971" s="48">
        <v>64629.596553984004</v>
      </c>
    </row>
    <row r="972" spans="1:14">
      <c r="A972" s="46">
        <v>967</v>
      </c>
      <c r="B972" s="46" t="s">
        <v>3160</v>
      </c>
      <c r="C972" s="47" t="s">
        <v>3161</v>
      </c>
      <c r="D972" s="46" t="s">
        <v>1744</v>
      </c>
      <c r="E972" s="48">
        <v>28467.473645842536</v>
      </c>
      <c r="F972" s="48">
        <v>119862.44146354329</v>
      </c>
      <c r="G972" s="48">
        <v>32406.19366605824</v>
      </c>
      <c r="H972" s="48">
        <v>47516.462775538173</v>
      </c>
      <c r="I972" s="48">
        <v>18419.43501788544</v>
      </c>
      <c r="J972" s="48">
        <v>44774.60110355098</v>
      </c>
      <c r="K972" s="48">
        <v>18359.946411966434</v>
      </c>
      <c r="L972" s="48">
        <v>40494.685598420481</v>
      </c>
      <c r="M972" s="48">
        <v>14797.348705962668</v>
      </c>
      <c r="N972" s="48">
        <v>7181.0662837760001</v>
      </c>
    </row>
    <row r="973" spans="1:14">
      <c r="A973" s="46">
        <v>968</v>
      </c>
      <c r="B973" s="46" t="s">
        <v>3162</v>
      </c>
      <c r="C973" s="47" t="s">
        <v>3163</v>
      </c>
      <c r="D973" s="46" t="s">
        <v>1223</v>
      </c>
      <c r="E973" s="48">
        <v>87231.910225085812</v>
      </c>
      <c r="F973" s="48">
        <v>119862.44146354329</v>
      </c>
      <c r="G973" s="48">
        <v>93998.261853128904</v>
      </c>
      <c r="H973" s="48">
        <v>120540.0729910487</v>
      </c>
      <c r="I973" s="48">
        <v>103994.89627322881</v>
      </c>
      <c r="J973" s="48">
        <v>101513.11976555581</v>
      </c>
      <c r="K973" s="48">
        <v>105753.29133292664</v>
      </c>
      <c r="L973" s="48">
        <v>110899.16509297561</v>
      </c>
      <c r="M973" s="48">
        <v>192800.74931592535</v>
      </c>
      <c r="N973" s="48">
        <v>80916.254885587987</v>
      </c>
    </row>
    <row r="974" spans="1:14" ht="20.399999999999999">
      <c r="A974" s="46">
        <v>969</v>
      </c>
      <c r="B974" s="46" t="s">
        <v>3164</v>
      </c>
      <c r="C974" s="47" t="s">
        <v>3165</v>
      </c>
      <c r="D974" s="46" t="s">
        <v>1223</v>
      </c>
      <c r="E974" s="48">
        <v>52676.274290510773</v>
      </c>
      <c r="F974" s="48">
        <v>215135.60632302234</v>
      </c>
      <c r="G974" s="48">
        <v>38705.947269552635</v>
      </c>
      <c r="H974" s="48">
        <v>271048.69405691751</v>
      </c>
      <c r="I974" s="48">
        <v>44065.634014080002</v>
      </c>
      <c r="J974" s="48">
        <v>42612.447327926777</v>
      </c>
      <c r="K974" s="48">
        <v>42303.008653516808</v>
      </c>
      <c r="L974" s="48">
        <v>180417.10931358821</v>
      </c>
      <c r="M974" s="48">
        <v>1019371.9437082317</v>
      </c>
      <c r="N974" s="48">
        <v>124950.5533377024</v>
      </c>
    </row>
    <row r="975" spans="1:14">
      <c r="A975" s="46">
        <v>970</v>
      </c>
      <c r="B975" s="46" t="s">
        <v>3166</v>
      </c>
      <c r="C975" s="47" t="s">
        <v>3167</v>
      </c>
      <c r="D975" s="46" t="s">
        <v>1223</v>
      </c>
      <c r="E975" s="48">
        <v>1831.6873123330315</v>
      </c>
      <c r="F975" s="48">
        <v>2307.080749714944</v>
      </c>
      <c r="G975" s="48">
        <v>2093.2808217207039</v>
      </c>
      <c r="H975" s="48">
        <v>1868.3828821969919</v>
      </c>
      <c r="I975" s="48">
        <v>2379.54423676032</v>
      </c>
      <c r="J975" s="48">
        <v>2522.5127382282235</v>
      </c>
      <c r="K975" s="48">
        <v>2291.4129687321606</v>
      </c>
      <c r="L975" s="48">
        <v>2643.9380408447996</v>
      </c>
      <c r="M975" s="48">
        <v>5222.5936609279997</v>
      </c>
      <c r="N975" s="48">
        <v>2010.6985594572802</v>
      </c>
    </row>
    <row r="976" spans="1:14">
      <c r="A976" s="46">
        <v>971</v>
      </c>
      <c r="B976" s="46" t="s">
        <v>3168</v>
      </c>
      <c r="C976" s="47" t="s">
        <v>3169</v>
      </c>
      <c r="D976" s="46" t="s">
        <v>1223</v>
      </c>
      <c r="E976" s="48">
        <v>1831.6873123330315</v>
      </c>
      <c r="F976" s="48">
        <v>2307.080749714944</v>
      </c>
      <c r="G976" s="48">
        <v>2093.2808217207039</v>
      </c>
      <c r="H976" s="48">
        <v>1868.3828821969919</v>
      </c>
      <c r="I976" s="48">
        <v>2379.54423676032</v>
      </c>
      <c r="J976" s="48">
        <v>2522.5127382282235</v>
      </c>
      <c r="K976" s="48">
        <v>2291.4129687321606</v>
      </c>
      <c r="L976" s="48">
        <v>2643.9380408447996</v>
      </c>
      <c r="M976" s="48">
        <v>5222.5936609279997</v>
      </c>
      <c r="N976" s="48">
        <v>2010.6985594572802</v>
      </c>
    </row>
    <row r="977" spans="1:14">
      <c r="A977" s="46">
        <v>972</v>
      </c>
      <c r="B977" s="46" t="s">
        <v>3170</v>
      </c>
      <c r="C977" s="47" t="s">
        <v>3171</v>
      </c>
      <c r="D977" s="46" t="s">
        <v>1223</v>
      </c>
      <c r="E977" s="48">
        <v>203715.50049066773</v>
      </c>
      <c r="F977" s="48">
        <v>2307.080749714944</v>
      </c>
      <c r="G977" s="48">
        <v>18012.799958500342</v>
      </c>
      <c r="H977" s="48">
        <v>6235.7768311480322</v>
      </c>
      <c r="I977" s="48">
        <v>20093.929110420482</v>
      </c>
      <c r="J977" s="48">
        <v>11760.314744582582</v>
      </c>
      <c r="K977" s="48">
        <v>20099.922036646396</v>
      </c>
      <c r="L977" s="48">
        <v>10682.815333428223</v>
      </c>
      <c r="M977" s="48">
        <v>5222.5936609279997</v>
      </c>
      <c r="N977" s="48">
        <v>8617.279540531199</v>
      </c>
    </row>
    <row r="978" spans="1:14" ht="20.399999999999999">
      <c r="A978" s="46">
        <v>973</v>
      </c>
      <c r="B978" s="46" t="s">
        <v>3172</v>
      </c>
      <c r="C978" s="47" t="s">
        <v>3173</v>
      </c>
      <c r="D978" s="46" t="s">
        <v>1223</v>
      </c>
      <c r="E978" s="48">
        <v>184366.96001678772</v>
      </c>
      <c r="F978" s="48">
        <v>691504.04191724805</v>
      </c>
      <c r="G978" s="48">
        <v>853525.38109047676</v>
      </c>
      <c r="H978" s="48">
        <v>2179225.1286533503</v>
      </c>
      <c r="I978" s="48">
        <v>951817.69470412796</v>
      </c>
      <c r="J978" s="48">
        <v>161260.63576530429</v>
      </c>
      <c r="K978" s="48">
        <v>952743.07301842363</v>
      </c>
      <c r="L978" s="48">
        <v>284868.98253214825</v>
      </c>
      <c r="M978" s="48">
        <v>426511.81564245338</v>
      </c>
      <c r="N978" s="48">
        <v>617571.70040473598</v>
      </c>
    </row>
    <row r="979" spans="1:14" ht="30.6">
      <c r="A979" s="46">
        <v>974</v>
      </c>
      <c r="B979" s="46" t="s">
        <v>3174</v>
      </c>
      <c r="C979" s="47" t="s">
        <v>3175</v>
      </c>
      <c r="D979" s="46" t="s">
        <v>1223</v>
      </c>
      <c r="E979" s="48">
        <v>59.941967296098454</v>
      </c>
      <c r="F979" s="48">
        <v>7686.3522204707842</v>
      </c>
      <c r="G979" s="48">
        <v>12377.095548459793</v>
      </c>
      <c r="H979" s="48">
        <v>15530.687899184641</v>
      </c>
      <c r="I979" s="48">
        <v>13836.60908042112</v>
      </c>
      <c r="J979" s="48">
        <v>8078.9203425254846</v>
      </c>
      <c r="K979" s="48">
        <v>13781.70330043958</v>
      </c>
      <c r="L979" s="48">
        <v>13732.810031410178</v>
      </c>
      <c r="M979" s="48">
        <v>24755.093952798718</v>
      </c>
      <c r="N979" s="48">
        <v>7258.6217996407804</v>
      </c>
    </row>
    <row r="980" spans="1:14">
      <c r="A980" s="46">
        <v>975</v>
      </c>
      <c r="B980" s="46" t="s">
        <v>3176</v>
      </c>
      <c r="C980" s="47" t="s">
        <v>3177</v>
      </c>
      <c r="D980" s="46" t="s">
        <v>1223</v>
      </c>
      <c r="E980" s="48">
        <v>10898.539508381537</v>
      </c>
      <c r="F980" s="48">
        <v>7686.3522204707842</v>
      </c>
      <c r="G980" s="48">
        <v>12559.684930324225</v>
      </c>
      <c r="H980" s="48">
        <v>15276.0864582144</v>
      </c>
      <c r="I980" s="48">
        <v>13836.60908042112</v>
      </c>
      <c r="J980" s="48">
        <v>9432.3958461605362</v>
      </c>
      <c r="K980" s="48">
        <v>14189.134152533759</v>
      </c>
      <c r="L980" s="48">
        <v>7665.4618458270725</v>
      </c>
      <c r="M980" s="48">
        <v>10201.466284346028</v>
      </c>
      <c r="N980" s="48">
        <v>12782.29798512128</v>
      </c>
    </row>
    <row r="981" spans="1:14" ht="20.399999999999999">
      <c r="A981" s="46">
        <v>976</v>
      </c>
      <c r="B981" s="46" t="s">
        <v>3178</v>
      </c>
      <c r="C981" s="47" t="s">
        <v>3179</v>
      </c>
      <c r="D981" s="46" t="s">
        <v>1223</v>
      </c>
      <c r="E981" s="48">
        <v>5952.9837650823529</v>
      </c>
      <c r="F981" s="48">
        <v>7686.3522204707842</v>
      </c>
      <c r="G981" s="48">
        <v>10545.395837725056</v>
      </c>
      <c r="H981" s="48">
        <v>10184.057638809601</v>
      </c>
      <c r="I981" s="48">
        <v>13836.60908042112</v>
      </c>
      <c r="J981" s="48">
        <v>8078.9203425254846</v>
      </c>
      <c r="K981" s="48">
        <v>9694.4394830976016</v>
      </c>
      <c r="L981" s="48">
        <v>7665.4618458270725</v>
      </c>
      <c r="M981" s="48">
        <v>14940.970031638186</v>
      </c>
      <c r="N981" s="48">
        <v>7181.0662837760001</v>
      </c>
    </row>
    <row r="982" spans="1:14" ht="20.399999999999999">
      <c r="A982" s="46">
        <v>977</v>
      </c>
      <c r="B982" s="46" t="s">
        <v>3180</v>
      </c>
      <c r="C982" s="47" t="s">
        <v>3181</v>
      </c>
      <c r="D982" s="46" t="s">
        <v>1223</v>
      </c>
      <c r="E982" s="48">
        <v>5952.9837650823529</v>
      </c>
      <c r="F982" s="48">
        <v>7686.3522204707842</v>
      </c>
      <c r="G982" s="48">
        <v>10236.28357541888</v>
      </c>
      <c r="H982" s="48">
        <v>10184.057638809601</v>
      </c>
      <c r="I982" s="48">
        <v>13836.60908042112</v>
      </c>
      <c r="J982" s="48">
        <v>7026.9997707786242</v>
      </c>
      <c r="K982" s="48">
        <v>6283.759410407808</v>
      </c>
      <c r="L982" s="48">
        <v>13732.810031410178</v>
      </c>
      <c r="M982" s="48">
        <v>14940.970031638186</v>
      </c>
      <c r="N982" s="48">
        <v>10109.505114299853</v>
      </c>
    </row>
    <row r="983" spans="1:14" ht="20.399999999999999">
      <c r="A983" s="46">
        <v>978</v>
      </c>
      <c r="B983" s="46" t="s">
        <v>3182</v>
      </c>
      <c r="C983" s="47" t="s">
        <v>3183</v>
      </c>
      <c r="D983" s="46" t="s">
        <v>1223</v>
      </c>
      <c r="E983" s="48">
        <v>5952.9837650823529</v>
      </c>
      <c r="F983" s="48">
        <v>7686.3522204707842</v>
      </c>
      <c r="G983" s="48">
        <v>10236.28357541888</v>
      </c>
      <c r="H983" s="48">
        <v>10184.057638809601</v>
      </c>
      <c r="I983" s="48">
        <v>13836.60908042112</v>
      </c>
      <c r="J983" s="48">
        <v>7026.9997707786242</v>
      </c>
      <c r="K983" s="48">
        <v>6283.759410407808</v>
      </c>
      <c r="L983" s="48">
        <v>13732.810031410178</v>
      </c>
      <c r="M983" s="48">
        <v>14940.970031638186</v>
      </c>
      <c r="N983" s="48">
        <v>10109.505114299853</v>
      </c>
    </row>
    <row r="984" spans="1:14">
      <c r="A984" s="46">
        <v>979</v>
      </c>
      <c r="B984" s="46" t="s">
        <v>3184</v>
      </c>
      <c r="C984" s="47" t="s">
        <v>3185</v>
      </c>
      <c r="D984" s="46" t="s">
        <v>1223</v>
      </c>
      <c r="E984" s="48">
        <v>5952.9837650823529</v>
      </c>
      <c r="F984" s="48">
        <v>7686.3522204707842</v>
      </c>
      <c r="G984" s="48">
        <v>10236.28357541888</v>
      </c>
      <c r="H984" s="48">
        <v>14003.079253363201</v>
      </c>
      <c r="I984" s="48">
        <v>13836.60908042112</v>
      </c>
      <c r="J984" s="48">
        <v>7026.9997707786242</v>
      </c>
      <c r="K984" s="48">
        <v>8450.642897416179</v>
      </c>
      <c r="L984" s="48">
        <v>13732.810031410178</v>
      </c>
      <c r="M984" s="48">
        <v>18857.915277334188</v>
      </c>
      <c r="N984" s="48">
        <v>10109.505114299853</v>
      </c>
    </row>
    <row r="985" spans="1:14">
      <c r="A985" s="46">
        <v>980</v>
      </c>
      <c r="B985" s="46" t="s">
        <v>3186</v>
      </c>
      <c r="C985" s="47" t="s">
        <v>3187</v>
      </c>
      <c r="D985" s="46" t="s">
        <v>1223</v>
      </c>
      <c r="E985" s="48">
        <v>7479.3898586932137</v>
      </c>
      <c r="F985" s="48">
        <v>7686.3522204707842</v>
      </c>
      <c r="G985" s="48">
        <v>15051.084066817468</v>
      </c>
      <c r="H985" s="48">
        <v>20368.115277619203</v>
      </c>
      <c r="I985" s="48">
        <v>17449.991069575681</v>
      </c>
      <c r="J985" s="48">
        <v>17657.589167597565</v>
      </c>
      <c r="K985" s="48">
        <v>16135.072550595534</v>
      </c>
      <c r="L985" s="48">
        <v>9858.9511834168334</v>
      </c>
      <c r="M985" s="48">
        <v>10105.718733895681</v>
      </c>
      <c r="N985" s="48">
        <v>9838.0608087731198</v>
      </c>
    </row>
    <row r="986" spans="1:14">
      <c r="A986" s="46">
        <v>981</v>
      </c>
      <c r="B986" s="46" t="s">
        <v>3188</v>
      </c>
      <c r="C986" s="47" t="s">
        <v>3189</v>
      </c>
      <c r="D986" s="46" t="s">
        <v>1223</v>
      </c>
      <c r="E986" s="48">
        <v>10898.539508381537</v>
      </c>
      <c r="F986" s="48">
        <v>7686.3522204707842</v>
      </c>
      <c r="G986" s="48">
        <v>14179.015377315713</v>
      </c>
      <c r="H986" s="48">
        <v>15276.0864582144</v>
      </c>
      <c r="I986" s="48">
        <v>17449.991069575681</v>
      </c>
      <c r="J986" s="48">
        <v>6947.7207990057359</v>
      </c>
      <c r="K986" s="48">
        <v>14189.134152533759</v>
      </c>
      <c r="L986" s="48">
        <v>9858.9511834168334</v>
      </c>
      <c r="M986" s="48">
        <v>14118.411530042029</v>
      </c>
      <c r="N986" s="48">
        <v>12782.29798512128</v>
      </c>
    </row>
    <row r="987" spans="1:14">
      <c r="A987" s="46">
        <v>982</v>
      </c>
      <c r="B987" s="46" t="s">
        <v>3190</v>
      </c>
      <c r="C987" s="47" t="s">
        <v>3191</v>
      </c>
      <c r="D987" s="46" t="s">
        <v>1223</v>
      </c>
      <c r="E987" s="48">
        <v>5952.9837650823529</v>
      </c>
      <c r="F987" s="48">
        <v>7686.3522204707842</v>
      </c>
      <c r="G987" s="48">
        <v>9016.9058792233336</v>
      </c>
      <c r="H987" s="48">
        <v>10184.057638809601</v>
      </c>
      <c r="I987" s="48">
        <v>13836.60908042112</v>
      </c>
      <c r="J987" s="48">
        <v>7026.9997707786242</v>
      </c>
      <c r="K987" s="48">
        <v>6283.759410407808</v>
      </c>
      <c r="L987" s="48">
        <v>7665.4618458270725</v>
      </c>
      <c r="M987" s="48">
        <v>28528.417872819202</v>
      </c>
      <c r="N987" s="48">
        <v>5199.0919894538247</v>
      </c>
    </row>
    <row r="988" spans="1:14">
      <c r="A988" s="46">
        <v>983</v>
      </c>
      <c r="B988" s="46" t="s">
        <v>3192</v>
      </c>
      <c r="C988" s="47" t="s">
        <v>3193</v>
      </c>
      <c r="D988" s="46" t="s">
        <v>1223</v>
      </c>
      <c r="E988" s="48">
        <v>5952.9837650823529</v>
      </c>
      <c r="F988" s="48">
        <v>7686.3522204707842</v>
      </c>
      <c r="G988" s="48">
        <v>9016.9058792233336</v>
      </c>
      <c r="H988" s="48">
        <v>10184.057638809601</v>
      </c>
      <c r="I988" s="48">
        <v>13836.60908042112</v>
      </c>
      <c r="J988" s="48">
        <v>7026.9997707786242</v>
      </c>
      <c r="K988" s="48">
        <v>6283.759410407808</v>
      </c>
      <c r="L988" s="48">
        <v>7665.4618458270725</v>
      </c>
      <c r="M988" s="48">
        <v>28528.417872819202</v>
      </c>
      <c r="N988" s="48">
        <v>5199.0919894538247</v>
      </c>
    </row>
    <row r="989" spans="1:14">
      <c r="A989" s="46">
        <v>984</v>
      </c>
      <c r="B989" s="46" t="s">
        <v>3194</v>
      </c>
      <c r="C989" s="47" t="s">
        <v>3195</v>
      </c>
      <c r="D989" s="46" t="s">
        <v>1223</v>
      </c>
      <c r="E989" s="48">
        <v>5952.9837650823529</v>
      </c>
      <c r="F989" s="48">
        <v>7686.3522204707842</v>
      </c>
      <c r="G989" s="48">
        <v>9016.9058792233336</v>
      </c>
      <c r="H989" s="48">
        <v>10184.057638809601</v>
      </c>
      <c r="I989" s="48">
        <v>13836.60908042112</v>
      </c>
      <c r="J989" s="48">
        <v>7026.9997707786242</v>
      </c>
      <c r="K989" s="48">
        <v>6283.759410407808</v>
      </c>
      <c r="L989" s="48">
        <v>7665.4618458270725</v>
      </c>
      <c r="M989" s="48">
        <v>28528.417872819202</v>
      </c>
      <c r="N989" s="48">
        <v>4900.3596320487413</v>
      </c>
    </row>
    <row r="990" spans="1:14">
      <c r="A990" s="46">
        <v>985</v>
      </c>
      <c r="B990" s="46" t="s">
        <v>3196</v>
      </c>
      <c r="C990" s="47" t="s">
        <v>3197</v>
      </c>
      <c r="D990" s="46" t="s">
        <v>1223</v>
      </c>
      <c r="E990" s="48">
        <v>7479.3898586932137</v>
      </c>
      <c r="F990" s="48">
        <v>7686.3522204707842</v>
      </c>
      <c r="G990" s="48">
        <v>9888.9745687250906</v>
      </c>
      <c r="H990" s="48">
        <v>14003.079253363201</v>
      </c>
      <c r="I990" s="48">
        <v>13836.60908042112</v>
      </c>
      <c r="J990" s="48">
        <v>8828.7945837987827</v>
      </c>
      <c r="K990" s="48">
        <v>8229.697808469582</v>
      </c>
      <c r="L990" s="48">
        <v>7665.4618458270725</v>
      </c>
      <c r="M990" s="48">
        <v>29159.48127351467</v>
      </c>
      <c r="N990" s="48">
        <v>5313.9890499942403</v>
      </c>
    </row>
    <row r="991" spans="1:14">
      <c r="A991" s="46">
        <v>986</v>
      </c>
      <c r="B991" s="46" t="s">
        <v>3198</v>
      </c>
      <c r="C991" s="47" t="s">
        <v>3199</v>
      </c>
      <c r="D991" s="46" t="s">
        <v>1223</v>
      </c>
      <c r="E991" s="48">
        <v>5952.9837650823529</v>
      </c>
      <c r="F991" s="48">
        <v>7686.3522204707842</v>
      </c>
      <c r="G991" s="48">
        <v>10523.52622676992</v>
      </c>
      <c r="H991" s="48">
        <v>10184.057638809601</v>
      </c>
      <c r="I991" s="48">
        <v>13836.60908042112</v>
      </c>
      <c r="J991" s="48">
        <v>10792.750929990756</v>
      </c>
      <c r="K991" s="48">
        <v>6283.759410407808</v>
      </c>
      <c r="L991" s="48">
        <v>7665.4618458270725</v>
      </c>
      <c r="M991" s="48">
        <v>29159.48127351467</v>
      </c>
      <c r="N991" s="48">
        <v>15371.790487050905</v>
      </c>
    </row>
    <row r="992" spans="1:14" ht="20.399999999999999">
      <c r="A992" s="46">
        <v>987</v>
      </c>
      <c r="B992" s="46" t="s">
        <v>3200</v>
      </c>
      <c r="C992" s="47" t="s">
        <v>3201</v>
      </c>
      <c r="D992" s="46" t="s">
        <v>1223</v>
      </c>
      <c r="E992" s="48">
        <v>10898.539508381537</v>
      </c>
      <c r="F992" s="48">
        <v>7686.3522204707842</v>
      </c>
      <c r="G992" s="48">
        <v>14179.015377315713</v>
      </c>
      <c r="H992" s="48">
        <v>15276.0864582144</v>
      </c>
      <c r="I992" s="48">
        <v>17449.991069575681</v>
      </c>
      <c r="J992" s="48">
        <v>9882.8445494155767</v>
      </c>
      <c r="K992" s="48">
        <v>14189.134152533759</v>
      </c>
      <c r="L992" s="48">
        <v>13732.810031410178</v>
      </c>
      <c r="M992" s="48">
        <v>10876.051298882559</v>
      </c>
      <c r="N992" s="48">
        <v>12782.29798512128</v>
      </c>
    </row>
    <row r="993" spans="1:14" ht="20.399999999999999">
      <c r="A993" s="46">
        <v>988</v>
      </c>
      <c r="B993" s="46" t="s">
        <v>3202</v>
      </c>
      <c r="C993" s="47" t="s">
        <v>3203</v>
      </c>
      <c r="D993" s="46" t="s">
        <v>1223</v>
      </c>
      <c r="E993" s="48">
        <v>5952.9837650823529</v>
      </c>
      <c r="F993" s="48">
        <v>7686.3522204707842</v>
      </c>
      <c r="G993" s="48">
        <v>13996.42599545128</v>
      </c>
      <c r="H993" s="48">
        <v>14003.079253363201</v>
      </c>
      <c r="I993" s="48">
        <v>17449.991069575681</v>
      </c>
      <c r="J993" s="48">
        <v>7026.9997707786242</v>
      </c>
      <c r="K993" s="48">
        <v>13781.70330043958</v>
      </c>
      <c r="L993" s="48">
        <v>13732.810031410178</v>
      </c>
      <c r="M993" s="48">
        <v>7833.8904913919996</v>
      </c>
      <c r="N993" s="48">
        <v>5601.2317013452794</v>
      </c>
    </row>
    <row r="994" spans="1:14" ht="20.399999999999999">
      <c r="A994" s="46">
        <v>989</v>
      </c>
      <c r="B994" s="46" t="s">
        <v>3204</v>
      </c>
      <c r="C994" s="47" t="s">
        <v>3205</v>
      </c>
      <c r="D994" s="46" t="s">
        <v>1223</v>
      </c>
      <c r="E994" s="48">
        <v>5952.9837650823529</v>
      </c>
      <c r="F994" s="48">
        <v>7686.3522204707842</v>
      </c>
      <c r="G994" s="48">
        <v>9016.9058792233336</v>
      </c>
      <c r="H994" s="48">
        <v>14003.079253363201</v>
      </c>
      <c r="I994" s="48">
        <v>13836.60908042112</v>
      </c>
      <c r="J994" s="48">
        <v>11693.648336500835</v>
      </c>
      <c r="K994" s="48">
        <v>6283.759410407808</v>
      </c>
      <c r="L994" s="48">
        <v>7665.4618458270725</v>
      </c>
      <c r="M994" s="48">
        <v>10009.971183445334</v>
      </c>
      <c r="N994" s="48">
        <v>8617.279540531199</v>
      </c>
    </row>
    <row r="995" spans="1:14" ht="20.399999999999999">
      <c r="A995" s="46">
        <v>990</v>
      </c>
      <c r="B995" s="46" t="s">
        <v>3206</v>
      </c>
      <c r="C995" s="47" t="s">
        <v>3207</v>
      </c>
      <c r="D995" s="46" t="s">
        <v>1223</v>
      </c>
      <c r="E995" s="48">
        <v>5952.9837650823529</v>
      </c>
      <c r="F995" s="48">
        <v>7686.3522204707842</v>
      </c>
      <c r="G995" s="48">
        <v>9987.9907011789383</v>
      </c>
      <c r="H995" s="48">
        <v>14003.079253363201</v>
      </c>
      <c r="I995" s="48">
        <v>13836.60908042112</v>
      </c>
      <c r="J995" s="48">
        <v>10792.750929990756</v>
      </c>
      <c r="K995" s="48">
        <v>8450.642897416179</v>
      </c>
      <c r="L995" s="48">
        <v>7665.4618458270725</v>
      </c>
      <c r="M995" s="48">
        <v>8704.3227682133347</v>
      </c>
      <c r="N995" s="48">
        <v>5601.2317013452794</v>
      </c>
    </row>
    <row r="996" spans="1:14" ht="20.399999999999999">
      <c r="A996" s="46">
        <v>991</v>
      </c>
      <c r="B996" s="46" t="s">
        <v>3208</v>
      </c>
      <c r="C996" s="47" t="s">
        <v>3209</v>
      </c>
      <c r="D996" s="46" t="s">
        <v>1223</v>
      </c>
      <c r="E996" s="48">
        <v>7084.0506804479992</v>
      </c>
      <c r="F996" s="48">
        <v>7686.3522204707842</v>
      </c>
      <c r="G996" s="48">
        <v>9016.9058792233336</v>
      </c>
      <c r="H996" s="48">
        <v>14003.079253363201</v>
      </c>
      <c r="I996" s="48">
        <v>13836.60908042112</v>
      </c>
      <c r="J996" s="48">
        <v>10792.750929990756</v>
      </c>
      <c r="K996" s="48">
        <v>6283.759410407808</v>
      </c>
      <c r="L996" s="48">
        <v>7665.4618458270725</v>
      </c>
      <c r="M996" s="48">
        <v>8704.3227682133347</v>
      </c>
      <c r="N996" s="48">
        <v>8617.279540531199</v>
      </c>
    </row>
    <row r="997" spans="1:14" ht="20.399999999999999">
      <c r="A997" s="46">
        <v>992</v>
      </c>
      <c r="B997" s="46" t="s">
        <v>3210</v>
      </c>
      <c r="C997" s="47" t="s">
        <v>3211</v>
      </c>
      <c r="D997" s="46" t="s">
        <v>1223</v>
      </c>
      <c r="E997" s="48">
        <v>9896.6367713760246</v>
      </c>
      <c r="F997" s="48">
        <v>7686.3522204707842</v>
      </c>
      <c r="G997" s="48">
        <v>12377.095548459793</v>
      </c>
      <c r="H997" s="48">
        <v>14003.079253363201</v>
      </c>
      <c r="I997" s="48">
        <v>13836.60908042112</v>
      </c>
      <c r="J997" s="48">
        <v>11693.648336500835</v>
      </c>
      <c r="K997" s="48">
        <v>13781.70330043958</v>
      </c>
      <c r="L997" s="48">
        <v>13732.810031410178</v>
      </c>
      <c r="M997" s="48">
        <v>10009.971183445334</v>
      </c>
      <c r="N997" s="48">
        <v>5601.2317013452794</v>
      </c>
    </row>
    <row r="998" spans="1:14">
      <c r="A998" s="46">
        <v>993</v>
      </c>
      <c r="B998" s="46" t="s">
        <v>3212</v>
      </c>
      <c r="C998" s="47" t="s">
        <v>3213</v>
      </c>
      <c r="D998" s="46" t="s">
        <v>1223</v>
      </c>
      <c r="E998" s="48">
        <v>5957.8682645819072</v>
      </c>
      <c r="F998" s="48">
        <v>7686.3522204707842</v>
      </c>
      <c r="G998" s="48">
        <v>9016.9058792233336</v>
      </c>
      <c r="H998" s="48">
        <v>10184.057638809601</v>
      </c>
      <c r="I998" s="48">
        <v>13836.60908042112</v>
      </c>
      <c r="J998" s="48">
        <v>11693.648336500835</v>
      </c>
      <c r="K998" s="48">
        <v>6283.759410407808</v>
      </c>
      <c r="L998" s="48">
        <v>7665.4618458270725</v>
      </c>
      <c r="M998" s="48">
        <v>10009.971183445334</v>
      </c>
      <c r="N998" s="48">
        <v>8617.279540531199</v>
      </c>
    </row>
    <row r="999" spans="1:14" ht="20.399999999999999">
      <c r="A999" s="46">
        <v>994</v>
      </c>
      <c r="B999" s="46" t="s">
        <v>3214</v>
      </c>
      <c r="C999" s="47" t="s">
        <v>3215</v>
      </c>
      <c r="D999" s="46" t="s">
        <v>1223</v>
      </c>
      <c r="E999" s="48">
        <v>5952.9837650823529</v>
      </c>
      <c r="F999" s="48">
        <v>7686.3522204707842</v>
      </c>
      <c r="G999" s="48">
        <v>9016.9058792233336</v>
      </c>
      <c r="H999" s="48">
        <v>10184.057638809601</v>
      </c>
      <c r="I999" s="48">
        <v>13836.60908042112</v>
      </c>
      <c r="J999" s="48">
        <v>7026.9997707786242</v>
      </c>
      <c r="K999" s="48">
        <v>6283.759410407808</v>
      </c>
      <c r="L999" s="48">
        <v>7665.4618458270725</v>
      </c>
      <c r="M999" s="48">
        <v>6767.6109522858669</v>
      </c>
      <c r="N999" s="48">
        <v>8617.279540531199</v>
      </c>
    </row>
    <row r="1000" spans="1:14">
      <c r="A1000" s="46">
        <v>995</v>
      </c>
      <c r="B1000" s="46" t="s">
        <v>3216</v>
      </c>
      <c r="C1000" s="47" t="s">
        <v>3217</v>
      </c>
      <c r="D1000" s="46" t="s">
        <v>1223</v>
      </c>
      <c r="E1000" s="48">
        <v>7479.3898586932137</v>
      </c>
      <c r="F1000" s="48">
        <v>7686.3522204707842</v>
      </c>
      <c r="G1000" s="48">
        <v>12377.095548459793</v>
      </c>
      <c r="H1000" s="48">
        <v>14003.079253363201</v>
      </c>
      <c r="I1000" s="48">
        <v>13836.60908042112</v>
      </c>
      <c r="J1000" s="48">
        <v>8828.7945837987827</v>
      </c>
      <c r="K1000" s="48">
        <v>13781.70330043958</v>
      </c>
      <c r="L1000" s="48">
        <v>13732.810031410178</v>
      </c>
      <c r="M1000" s="48">
        <v>17260.67204936704</v>
      </c>
      <c r="N1000" s="48">
        <v>8186.41556350464</v>
      </c>
    </row>
    <row r="1001" spans="1:14">
      <c r="A1001" s="46">
        <v>996</v>
      </c>
      <c r="B1001" s="46" t="s">
        <v>3218</v>
      </c>
      <c r="C1001" s="47" t="s">
        <v>3219</v>
      </c>
      <c r="D1001" s="46" t="s">
        <v>1223</v>
      </c>
      <c r="E1001" s="48">
        <v>7479.3898586932137</v>
      </c>
      <c r="F1001" s="48">
        <v>7686.3522204707842</v>
      </c>
      <c r="G1001" s="48">
        <v>9888.9745687250906</v>
      </c>
      <c r="H1001" s="48">
        <v>14003.079253363201</v>
      </c>
      <c r="I1001" s="48">
        <v>13836.60908042112</v>
      </c>
      <c r="J1001" s="48">
        <v>8828.7945837987827</v>
      </c>
      <c r="K1001" s="48">
        <v>8229.697808469582</v>
      </c>
      <c r="L1001" s="48">
        <v>7665.4618458270725</v>
      </c>
      <c r="M1001" s="48">
        <v>18279.077813248001</v>
      </c>
      <c r="N1001" s="48">
        <v>7037.4449581004792</v>
      </c>
    </row>
    <row r="1002" spans="1:14">
      <c r="A1002" s="46">
        <v>997</v>
      </c>
      <c r="B1002" s="46" t="s">
        <v>3220</v>
      </c>
      <c r="C1002" s="47" t="s">
        <v>3221</v>
      </c>
      <c r="D1002" s="46" t="s">
        <v>1223</v>
      </c>
      <c r="E1002" s="48">
        <v>5952.9837650823529</v>
      </c>
      <c r="F1002" s="48">
        <v>7686.3522204707842</v>
      </c>
      <c r="G1002" s="48">
        <v>9016.9058792233336</v>
      </c>
      <c r="H1002" s="48">
        <v>10184.057638809601</v>
      </c>
      <c r="I1002" s="48">
        <v>13836.60908042112</v>
      </c>
      <c r="J1002" s="48">
        <v>7026.9997707786242</v>
      </c>
      <c r="K1002" s="48">
        <v>6283.759410407808</v>
      </c>
      <c r="L1002" s="48">
        <v>7665.4618458270725</v>
      </c>
      <c r="M1002" s="48">
        <v>28672.03919849472</v>
      </c>
      <c r="N1002" s="48">
        <v>8617.279540531199</v>
      </c>
    </row>
    <row r="1003" spans="1:14">
      <c r="A1003" s="46">
        <v>998</v>
      </c>
      <c r="B1003" s="46" t="s">
        <v>3222</v>
      </c>
      <c r="C1003" s="47" t="s">
        <v>3223</v>
      </c>
      <c r="D1003" s="46" t="s">
        <v>1223</v>
      </c>
      <c r="E1003" s="48">
        <v>8900.4739318449247</v>
      </c>
      <c r="F1003" s="48">
        <v>7686.3522204707842</v>
      </c>
      <c r="G1003" s="48">
        <v>9834.4702756312308</v>
      </c>
      <c r="H1003" s="48">
        <v>15276.0864582144</v>
      </c>
      <c r="I1003" s="48">
        <v>13836.60908042112</v>
      </c>
      <c r="J1003" s="48">
        <v>14234.179022859264</v>
      </c>
      <c r="K1003" s="48">
        <v>8108.0766585907204</v>
      </c>
      <c r="L1003" s="48">
        <v>7665.4618458270725</v>
      </c>
      <c r="M1003" s="48">
        <v>28289.048996693338</v>
      </c>
      <c r="N1003" s="48">
        <v>11346.084728366081</v>
      </c>
    </row>
    <row r="1004" spans="1:14">
      <c r="A1004" s="46">
        <v>999</v>
      </c>
      <c r="B1004" s="46" t="s">
        <v>3224</v>
      </c>
      <c r="C1004" s="47" t="s">
        <v>3225</v>
      </c>
      <c r="D1004" s="46" t="s">
        <v>1223</v>
      </c>
      <c r="E1004" s="48">
        <v>7479.3898586932137</v>
      </c>
      <c r="F1004" s="48">
        <v>7686.3522204707842</v>
      </c>
      <c r="G1004" s="48">
        <v>10522.132773498763</v>
      </c>
      <c r="H1004" s="48">
        <v>14003.079253363201</v>
      </c>
      <c r="I1004" s="48">
        <v>13836.60908042112</v>
      </c>
      <c r="J1004" s="48">
        <v>15135.076429369345</v>
      </c>
      <c r="K1004" s="48">
        <v>9642.5301662290149</v>
      </c>
      <c r="L1004" s="48">
        <v>13732.810031410178</v>
      </c>
      <c r="M1004" s="48">
        <v>22679.112972579842</v>
      </c>
      <c r="N1004" s="48">
        <v>14218.51124187648</v>
      </c>
    </row>
    <row r="1005" spans="1:14">
      <c r="A1005" s="46">
        <v>1000</v>
      </c>
      <c r="B1005" s="46" t="s">
        <v>3226</v>
      </c>
      <c r="C1005" s="47" t="s">
        <v>3227</v>
      </c>
      <c r="D1005" s="46" t="s">
        <v>1223</v>
      </c>
      <c r="E1005" s="48">
        <v>5952.9837650823529</v>
      </c>
      <c r="F1005" s="48">
        <v>7686.3522204707842</v>
      </c>
      <c r="G1005" s="48">
        <v>12377.095548459793</v>
      </c>
      <c r="H1005" s="48">
        <v>14003.079253363201</v>
      </c>
      <c r="I1005" s="48">
        <v>13836.60908042112</v>
      </c>
      <c r="J1005" s="48">
        <v>12682.833688848907</v>
      </c>
      <c r="K1005" s="48">
        <v>13781.70330043958</v>
      </c>
      <c r="L1005" s="48">
        <v>13732.810031410178</v>
      </c>
      <c r="M1005" s="48">
        <v>22679.112972579842</v>
      </c>
      <c r="N1005" s="48">
        <v>10109.505114299853</v>
      </c>
    </row>
    <row r="1006" spans="1:14">
      <c r="A1006" s="46">
        <v>1001</v>
      </c>
      <c r="B1006" s="46" t="s">
        <v>3228</v>
      </c>
      <c r="C1006" s="47" t="s">
        <v>3229</v>
      </c>
      <c r="D1006" s="46" t="s">
        <v>1223</v>
      </c>
      <c r="E1006" s="48">
        <v>7479.3898586932137</v>
      </c>
      <c r="F1006" s="48">
        <v>7686.3522204707842</v>
      </c>
      <c r="G1006" s="48">
        <v>12377.095548459793</v>
      </c>
      <c r="H1006" s="48">
        <v>14003.079253363201</v>
      </c>
      <c r="I1006" s="48">
        <v>13836.60908042112</v>
      </c>
      <c r="J1006" s="48">
        <v>8828.7945837987827</v>
      </c>
      <c r="K1006" s="48">
        <v>13781.70330043958</v>
      </c>
      <c r="L1006" s="48">
        <v>13732.810031410178</v>
      </c>
      <c r="M1006" s="48">
        <v>22679.112972579842</v>
      </c>
      <c r="N1006" s="48">
        <v>8186.41556350464</v>
      </c>
    </row>
    <row r="1007" spans="1:14">
      <c r="A1007" s="46">
        <v>1002</v>
      </c>
      <c r="B1007" s="46" t="s">
        <v>3230</v>
      </c>
      <c r="C1007" s="47" t="s">
        <v>3231</v>
      </c>
      <c r="D1007" s="46" t="s">
        <v>1223</v>
      </c>
      <c r="E1007" s="48">
        <v>9896.6367713760246</v>
      </c>
      <c r="F1007" s="48">
        <v>7686.3522204707842</v>
      </c>
      <c r="G1007" s="48">
        <v>12377.095548459793</v>
      </c>
      <c r="H1007" s="48">
        <v>14003.079253363201</v>
      </c>
      <c r="I1007" s="48">
        <v>13836.60908042112</v>
      </c>
      <c r="J1007" s="48">
        <v>11693.648336500835</v>
      </c>
      <c r="K1007" s="48">
        <v>13781.70330043958</v>
      </c>
      <c r="L1007" s="48">
        <v>13732.810031410178</v>
      </c>
      <c r="M1007" s="48">
        <v>23257.950436666033</v>
      </c>
      <c r="N1007" s="48">
        <v>5601.2317013452794</v>
      </c>
    </row>
    <row r="1008" spans="1:14" ht="20.399999999999999">
      <c r="A1008" s="46">
        <v>1003</v>
      </c>
      <c r="B1008" s="46" t="s">
        <v>3232</v>
      </c>
      <c r="C1008" s="47" t="s">
        <v>3233</v>
      </c>
      <c r="D1008" s="46" t="s">
        <v>1223</v>
      </c>
      <c r="E1008" s="48">
        <v>5952.9837650823529</v>
      </c>
      <c r="F1008" s="48">
        <v>7686.3522204707842</v>
      </c>
      <c r="G1008" s="48">
        <v>9016.9058792233336</v>
      </c>
      <c r="H1008" s="48">
        <v>10184.057638809601</v>
      </c>
      <c r="I1008" s="48">
        <v>13836.60908042112</v>
      </c>
      <c r="J1008" s="48">
        <v>7026.9997707786242</v>
      </c>
      <c r="K1008" s="48">
        <v>6283.759410407808</v>
      </c>
      <c r="L1008" s="48">
        <v>7665.4618458270725</v>
      </c>
      <c r="M1008" s="48">
        <v>18287.782136016212</v>
      </c>
      <c r="N1008" s="48">
        <v>8617.279540531199</v>
      </c>
    </row>
    <row r="1009" spans="1:14" ht="20.399999999999999">
      <c r="A1009" s="46">
        <v>1004</v>
      </c>
      <c r="B1009" s="46" t="s">
        <v>3234</v>
      </c>
      <c r="C1009" s="47" t="s">
        <v>3235</v>
      </c>
      <c r="D1009" s="46" t="s">
        <v>1223</v>
      </c>
      <c r="E1009" s="48">
        <v>7479.3898586932137</v>
      </c>
      <c r="F1009" s="48">
        <v>7686.3522204707842</v>
      </c>
      <c r="G1009" s="48">
        <v>9016.9058792233336</v>
      </c>
      <c r="H1009" s="48">
        <v>10184.057638809601</v>
      </c>
      <c r="I1009" s="48">
        <v>13836.60908042112</v>
      </c>
      <c r="J1009" s="48">
        <v>8828.7945837987827</v>
      </c>
      <c r="K1009" s="48">
        <v>6283.759410407808</v>
      </c>
      <c r="L1009" s="48">
        <v>7665.4618458270725</v>
      </c>
      <c r="M1009" s="48">
        <v>18374.825363698346</v>
      </c>
      <c r="N1009" s="48">
        <v>8617.279540531199</v>
      </c>
    </row>
    <row r="1010" spans="1:14" ht="20.399999999999999">
      <c r="A1010" s="46">
        <v>1005</v>
      </c>
      <c r="B1010" s="46" t="s">
        <v>3236</v>
      </c>
      <c r="C1010" s="47" t="s">
        <v>3237</v>
      </c>
      <c r="D1010" s="46" t="s">
        <v>1223</v>
      </c>
      <c r="E1010" s="48">
        <v>5952.9837650823529</v>
      </c>
      <c r="F1010" s="48">
        <v>7686.3522204707842</v>
      </c>
      <c r="G1010" s="48">
        <v>9016.9058792233336</v>
      </c>
      <c r="H1010" s="48">
        <v>10184.057638809601</v>
      </c>
      <c r="I1010" s="48">
        <v>13836.60908042112</v>
      </c>
      <c r="J1010" s="48">
        <v>7026.9997707786242</v>
      </c>
      <c r="K1010" s="48">
        <v>6283.759410407808</v>
      </c>
      <c r="L1010" s="48">
        <v>7665.4618458270725</v>
      </c>
      <c r="M1010" s="48">
        <v>23162.202886215684</v>
      </c>
      <c r="N1010" s="48">
        <v>8617.279540531199</v>
      </c>
    </row>
    <row r="1011" spans="1:14" ht="20.399999999999999">
      <c r="A1011" s="46">
        <v>1006</v>
      </c>
      <c r="B1011" s="46" t="s">
        <v>3238</v>
      </c>
      <c r="C1011" s="47" t="s">
        <v>3239</v>
      </c>
      <c r="D1011" s="46" t="s">
        <v>1223</v>
      </c>
      <c r="E1011" s="48">
        <v>5957.8682645819072</v>
      </c>
      <c r="F1011" s="48">
        <v>7686.3522204707842</v>
      </c>
      <c r="G1011" s="48">
        <v>9016.9058792233336</v>
      </c>
      <c r="H1011" s="48">
        <v>10184.057638809601</v>
      </c>
      <c r="I1011" s="48">
        <v>13836.60908042112</v>
      </c>
      <c r="J1011" s="48">
        <v>8078.9203425254846</v>
      </c>
      <c r="K1011" s="48">
        <v>6283.759410407808</v>
      </c>
      <c r="L1011" s="48">
        <v>7665.4618458270725</v>
      </c>
      <c r="M1011" s="48">
        <v>23162.202886215684</v>
      </c>
      <c r="N1011" s="48">
        <v>8617.279540531199</v>
      </c>
    </row>
    <row r="1012" spans="1:14" ht="20.399999999999999">
      <c r="A1012" s="46">
        <v>1007</v>
      </c>
      <c r="B1012" s="46" t="s">
        <v>3240</v>
      </c>
      <c r="C1012" s="47" t="s">
        <v>3241</v>
      </c>
      <c r="D1012" s="46" t="s">
        <v>1223</v>
      </c>
      <c r="E1012" s="48">
        <v>5952.9837650823529</v>
      </c>
      <c r="F1012" s="48">
        <v>7686.3522204707842</v>
      </c>
      <c r="G1012" s="48">
        <v>9016.9058792233336</v>
      </c>
      <c r="H1012" s="48">
        <v>10184.057638809601</v>
      </c>
      <c r="I1012" s="48">
        <v>13836.60908042112</v>
      </c>
      <c r="J1012" s="48">
        <v>8828.7945837987827</v>
      </c>
      <c r="K1012" s="48">
        <v>6283.759410407808</v>
      </c>
      <c r="L1012" s="48">
        <v>7665.4618458270725</v>
      </c>
      <c r="M1012" s="48">
        <v>27514.364270322349</v>
      </c>
      <c r="N1012" s="48">
        <v>8617.279540531199</v>
      </c>
    </row>
    <row r="1013" spans="1:14" ht="20.399999999999999">
      <c r="A1013" s="46">
        <v>1008</v>
      </c>
      <c r="B1013" s="46" t="s">
        <v>3242</v>
      </c>
      <c r="C1013" s="47" t="s">
        <v>3243</v>
      </c>
      <c r="D1013" s="46" t="s">
        <v>1223</v>
      </c>
      <c r="E1013" s="48">
        <v>5952.9837650823529</v>
      </c>
      <c r="F1013" s="48">
        <v>7686.3522204707842</v>
      </c>
      <c r="G1013" s="48">
        <v>9016.9058792233336</v>
      </c>
      <c r="H1013" s="48">
        <v>10184.057638809601</v>
      </c>
      <c r="I1013" s="48">
        <v>13836.60908042112</v>
      </c>
      <c r="J1013" s="48">
        <v>7026.9997707786242</v>
      </c>
      <c r="K1013" s="48">
        <v>6283.759410407808</v>
      </c>
      <c r="L1013" s="48">
        <v>7665.4618458270725</v>
      </c>
      <c r="M1013" s="48">
        <v>27514.364270322349</v>
      </c>
      <c r="N1013" s="48">
        <v>8617.279540531199</v>
      </c>
    </row>
    <row r="1014" spans="1:14" ht="20.399999999999999">
      <c r="A1014" s="46">
        <v>1009</v>
      </c>
      <c r="B1014" s="46" t="s">
        <v>3244</v>
      </c>
      <c r="C1014" s="47" t="s">
        <v>3245</v>
      </c>
      <c r="D1014" s="46" t="s">
        <v>1223</v>
      </c>
      <c r="E1014" s="48">
        <v>7479.3898586932137</v>
      </c>
      <c r="F1014" s="48">
        <v>7686.3522204707842</v>
      </c>
      <c r="G1014" s="48">
        <v>9888.9745687250906</v>
      </c>
      <c r="H1014" s="48">
        <v>14003.079253363201</v>
      </c>
      <c r="I1014" s="48">
        <v>13836.60908042112</v>
      </c>
      <c r="J1014" s="48">
        <v>8828.7945837987827</v>
      </c>
      <c r="K1014" s="48">
        <v>8229.697808469582</v>
      </c>
      <c r="L1014" s="48">
        <v>7665.4618458270725</v>
      </c>
      <c r="M1014" s="48">
        <v>10540.934872306347</v>
      </c>
      <c r="N1014" s="48">
        <v>8617.279540531199</v>
      </c>
    </row>
    <row r="1015" spans="1:14" ht="20.399999999999999">
      <c r="A1015" s="46">
        <v>1010</v>
      </c>
      <c r="B1015" s="46" t="s">
        <v>3246</v>
      </c>
      <c r="C1015" s="47" t="s">
        <v>3247</v>
      </c>
      <c r="D1015" s="46" t="s">
        <v>1223</v>
      </c>
      <c r="E1015" s="48">
        <v>5952.9837650823529</v>
      </c>
      <c r="F1015" s="48">
        <v>7686.3522204707842</v>
      </c>
      <c r="G1015" s="48">
        <v>10523.52622676992</v>
      </c>
      <c r="H1015" s="48">
        <v>10184.057638809601</v>
      </c>
      <c r="I1015" s="48">
        <v>13836.60908042112</v>
      </c>
      <c r="J1015" s="48">
        <v>7117.0895114296318</v>
      </c>
      <c r="K1015" s="48">
        <v>8108.0766585907204</v>
      </c>
      <c r="L1015" s="48">
        <v>7665.4618458270725</v>
      </c>
      <c r="M1015" s="48">
        <v>26643.931993501013</v>
      </c>
      <c r="N1015" s="48">
        <v>8617.279540531199</v>
      </c>
    </row>
    <row r="1016" spans="1:14" ht="30.6">
      <c r="A1016" s="46">
        <v>1011</v>
      </c>
      <c r="B1016" s="46" t="s">
        <v>3248</v>
      </c>
      <c r="C1016" s="47" t="s">
        <v>3249</v>
      </c>
      <c r="D1016" s="46" t="s">
        <v>1223</v>
      </c>
      <c r="E1016" s="48">
        <v>10898.539508381537</v>
      </c>
      <c r="F1016" s="48">
        <v>7686.3522204707842</v>
      </c>
      <c r="G1016" s="48">
        <v>9016.9058792233336</v>
      </c>
      <c r="H1016" s="48">
        <v>7638.0432291072002</v>
      </c>
      <c r="I1016" s="48">
        <v>13836.60908042112</v>
      </c>
      <c r="J1016" s="48">
        <v>8099.0676845256185</v>
      </c>
      <c r="K1016" s="48">
        <v>6283.759410407808</v>
      </c>
      <c r="L1016" s="48">
        <v>7665.4618458270725</v>
      </c>
      <c r="M1016" s="48">
        <v>22766.156200261972</v>
      </c>
      <c r="N1016" s="48">
        <v>8617.279540531199</v>
      </c>
    </row>
    <row r="1017" spans="1:14" ht="20.399999999999999">
      <c r="A1017" s="46">
        <v>1012</v>
      </c>
      <c r="B1017" s="46" t="s">
        <v>3250</v>
      </c>
      <c r="C1017" s="47" t="s">
        <v>3251</v>
      </c>
      <c r="D1017" s="46" t="s">
        <v>1223</v>
      </c>
      <c r="E1017" s="48">
        <v>5952.9837650823529</v>
      </c>
      <c r="F1017" s="48">
        <v>7686.3522204707842</v>
      </c>
      <c r="G1017" s="48">
        <v>10523.52622676992</v>
      </c>
      <c r="H1017" s="48">
        <v>7638.0432291072002</v>
      </c>
      <c r="I1017" s="48">
        <v>13836.60908042112</v>
      </c>
      <c r="J1017" s="48">
        <v>12358.510622505277</v>
      </c>
      <c r="K1017" s="48">
        <v>6283.759410407808</v>
      </c>
      <c r="L1017" s="48">
        <v>7665.4618458270725</v>
      </c>
      <c r="M1017" s="48">
        <v>29446.72392486571</v>
      </c>
      <c r="N1017" s="48">
        <v>8617.279540531199</v>
      </c>
    </row>
    <row r="1018" spans="1:14" ht="20.399999999999999">
      <c r="A1018" s="46">
        <v>1013</v>
      </c>
      <c r="B1018" s="46" t="s">
        <v>3252</v>
      </c>
      <c r="C1018" s="47" t="s">
        <v>3253</v>
      </c>
      <c r="D1018" s="46" t="s">
        <v>1223</v>
      </c>
      <c r="E1018" s="48">
        <v>7084.0506804479992</v>
      </c>
      <c r="F1018" s="48">
        <v>7686.3522204707842</v>
      </c>
      <c r="G1018" s="48">
        <v>11248.161097223679</v>
      </c>
      <c r="H1018" s="48">
        <v>10184.057638809601</v>
      </c>
      <c r="I1018" s="48">
        <v>13836.60908042112</v>
      </c>
      <c r="J1018" s="48">
        <v>7026.9997707786242</v>
      </c>
      <c r="K1018" s="48">
        <v>6445.9209435796229</v>
      </c>
      <c r="L1018" s="48">
        <v>7665.4618458270725</v>
      </c>
      <c r="M1018" s="48">
        <v>19871.968879831042</v>
      </c>
      <c r="N1018" s="48">
        <v>10053.492797286399</v>
      </c>
    </row>
    <row r="1019" spans="1:14">
      <c r="A1019" s="46">
        <v>1014</v>
      </c>
      <c r="B1019" s="46" t="s">
        <v>3254</v>
      </c>
      <c r="C1019" s="47" t="s">
        <v>3255</v>
      </c>
      <c r="D1019" s="46" t="s">
        <v>1223</v>
      </c>
      <c r="E1019" s="48">
        <v>5952.9837650823529</v>
      </c>
      <c r="F1019" s="48">
        <v>7686.3522204707842</v>
      </c>
      <c r="G1019" s="48">
        <v>10523.52622676992</v>
      </c>
      <c r="H1019" s="48">
        <v>10184.057638809601</v>
      </c>
      <c r="I1019" s="48">
        <v>13836.60908042112</v>
      </c>
      <c r="J1019" s="48">
        <v>7026.9997707786242</v>
      </c>
      <c r="K1019" s="48">
        <v>6445.9209435796229</v>
      </c>
      <c r="L1019" s="48">
        <v>7665.4618458270725</v>
      </c>
      <c r="M1019" s="48">
        <v>19824.095104605865</v>
      </c>
      <c r="N1019" s="48">
        <v>5601.2317013452794</v>
      </c>
    </row>
    <row r="1020" spans="1:14" ht="20.399999999999999">
      <c r="A1020" s="46">
        <v>1015</v>
      </c>
      <c r="B1020" s="46" t="s">
        <v>3256</v>
      </c>
      <c r="C1020" s="47" t="s">
        <v>3257</v>
      </c>
      <c r="D1020" s="46" t="s">
        <v>1223</v>
      </c>
      <c r="E1020" s="48">
        <v>7084.0506804479992</v>
      </c>
      <c r="F1020" s="48">
        <v>7686.3522204707842</v>
      </c>
      <c r="G1020" s="48">
        <v>10523.52622676992</v>
      </c>
      <c r="H1020" s="48">
        <v>10184.057638809601</v>
      </c>
      <c r="I1020" s="48">
        <v>13836.60908042112</v>
      </c>
      <c r="J1020" s="48">
        <v>7026.9997707786242</v>
      </c>
      <c r="K1020" s="48">
        <v>6445.9209435796229</v>
      </c>
      <c r="L1020" s="48">
        <v>7665.4618458270725</v>
      </c>
      <c r="M1020" s="48">
        <v>19824.095104605865</v>
      </c>
      <c r="N1020" s="48">
        <v>5601.2317013452794</v>
      </c>
    </row>
    <row r="1021" spans="1:14" ht="20.399999999999999">
      <c r="A1021" s="46">
        <v>1016</v>
      </c>
      <c r="B1021" s="46" t="s">
        <v>3258</v>
      </c>
      <c r="C1021" s="47" t="s">
        <v>3259</v>
      </c>
      <c r="D1021" s="46" t="s">
        <v>1223</v>
      </c>
      <c r="E1021" s="48">
        <v>8900.4739318449247</v>
      </c>
      <c r="F1021" s="48">
        <v>7686.3522204707842</v>
      </c>
      <c r="G1021" s="48">
        <v>9888.9745687250906</v>
      </c>
      <c r="H1021" s="48">
        <v>14003.079253363201</v>
      </c>
      <c r="I1021" s="48">
        <v>13836.60908042112</v>
      </c>
      <c r="J1021" s="48">
        <v>8828.7945837987827</v>
      </c>
      <c r="K1021" s="48">
        <v>8229.697808469582</v>
      </c>
      <c r="L1021" s="48">
        <v>7665.4618458270725</v>
      </c>
      <c r="M1021" s="48">
        <v>10153.592509120854</v>
      </c>
      <c r="N1021" s="48">
        <v>7037.4449581004792</v>
      </c>
    </row>
    <row r="1022" spans="1:14">
      <c r="A1022" s="46">
        <v>1017</v>
      </c>
      <c r="B1022" s="46" t="s">
        <v>3260</v>
      </c>
      <c r="C1022" s="47" t="s">
        <v>3261</v>
      </c>
      <c r="D1022" s="46" t="s">
        <v>1223</v>
      </c>
      <c r="E1022" s="48">
        <v>7479.3898586932137</v>
      </c>
      <c r="F1022" s="48">
        <v>7686.3522204707842</v>
      </c>
      <c r="G1022" s="48">
        <v>9888.9745687250906</v>
      </c>
      <c r="H1022" s="48">
        <v>10184.057638809601</v>
      </c>
      <c r="I1022" s="48">
        <v>13836.60908042112</v>
      </c>
      <c r="J1022" s="48">
        <v>11747.70218089144</v>
      </c>
      <c r="K1022" s="48">
        <v>8229.697808469582</v>
      </c>
      <c r="L1022" s="48">
        <v>7665.4618458270725</v>
      </c>
      <c r="M1022" s="48">
        <v>10153.592509120854</v>
      </c>
      <c r="N1022" s="48">
        <v>10053.492797286399</v>
      </c>
    </row>
    <row r="1023" spans="1:14">
      <c r="A1023" s="46">
        <v>1018</v>
      </c>
      <c r="B1023" s="46" t="s">
        <v>3262</v>
      </c>
      <c r="C1023" s="47" t="s">
        <v>3263</v>
      </c>
      <c r="D1023" s="46" t="s">
        <v>1223</v>
      </c>
      <c r="E1023" s="48">
        <v>7084.0506804479992</v>
      </c>
      <c r="F1023" s="48">
        <v>7686.3522204707842</v>
      </c>
      <c r="G1023" s="48">
        <v>10523.52622676992</v>
      </c>
      <c r="H1023" s="48">
        <v>10184.057638809601</v>
      </c>
      <c r="I1023" s="48">
        <v>13836.60908042112</v>
      </c>
      <c r="J1023" s="48">
        <v>7026.9997707786242</v>
      </c>
      <c r="K1023" s="48">
        <v>6445.9209435796229</v>
      </c>
      <c r="L1023" s="48">
        <v>7665.4618458270725</v>
      </c>
      <c r="M1023" s="48">
        <v>23788.914125527041</v>
      </c>
      <c r="N1023" s="48">
        <v>5601.2317013452794</v>
      </c>
    </row>
    <row r="1024" spans="1:14">
      <c r="A1024" s="46">
        <v>1019</v>
      </c>
      <c r="B1024" s="46" t="s">
        <v>3264</v>
      </c>
      <c r="C1024" s="47" t="s">
        <v>3265</v>
      </c>
      <c r="D1024" s="46" t="s">
        <v>1223</v>
      </c>
      <c r="E1024" s="48">
        <v>7479.3898586932137</v>
      </c>
      <c r="F1024" s="48">
        <v>7686.3522204707842</v>
      </c>
      <c r="G1024" s="48">
        <v>9888.9745687250906</v>
      </c>
      <c r="H1024" s="48">
        <v>10184.057638809601</v>
      </c>
      <c r="I1024" s="48">
        <v>13836.60908042112</v>
      </c>
      <c r="J1024" s="48">
        <v>8129.6981963469607</v>
      </c>
      <c r="K1024" s="48">
        <v>8229.697808469582</v>
      </c>
      <c r="L1024" s="48">
        <v>7665.4618458270725</v>
      </c>
      <c r="M1024" s="48">
        <v>10201.466284346028</v>
      </c>
      <c r="N1024" s="48">
        <v>4595.8824216166404</v>
      </c>
    </row>
    <row r="1025" spans="1:14">
      <c r="A1025" s="46">
        <v>1020</v>
      </c>
      <c r="B1025" s="46" t="s">
        <v>3266</v>
      </c>
      <c r="C1025" s="47" t="s">
        <v>3267</v>
      </c>
      <c r="D1025" s="46" t="s">
        <v>1223</v>
      </c>
      <c r="E1025" s="48">
        <v>10898.539508381537</v>
      </c>
      <c r="F1025" s="48">
        <v>7686.3522204707842</v>
      </c>
      <c r="G1025" s="48">
        <v>9888.9745687250906</v>
      </c>
      <c r="H1025" s="48">
        <v>15276.0864582144</v>
      </c>
      <c r="I1025" s="48">
        <v>13836.60908042112</v>
      </c>
      <c r="J1025" s="48">
        <v>7414.3856555779585</v>
      </c>
      <c r="K1025" s="48">
        <v>8229.697808469582</v>
      </c>
      <c r="L1025" s="48">
        <v>7665.4618458270725</v>
      </c>
      <c r="M1025" s="48">
        <v>10445.187321855999</v>
      </c>
      <c r="N1025" s="48">
        <v>5601.2317013452794</v>
      </c>
    </row>
    <row r="1026" spans="1:14">
      <c r="A1026" s="46">
        <v>1021</v>
      </c>
      <c r="B1026" s="46" t="s">
        <v>3268</v>
      </c>
      <c r="C1026" s="47" t="s">
        <v>3269</v>
      </c>
      <c r="D1026" s="46" t="s">
        <v>1223</v>
      </c>
      <c r="E1026" s="48">
        <v>5952.9837650823529</v>
      </c>
      <c r="F1026" s="48">
        <v>7686.3522204707842</v>
      </c>
      <c r="G1026" s="48">
        <v>9016.9058792233336</v>
      </c>
      <c r="H1026" s="48">
        <v>10184.057638809601</v>
      </c>
      <c r="I1026" s="48">
        <v>13836.60908042112</v>
      </c>
      <c r="J1026" s="48">
        <v>7026.9997707786242</v>
      </c>
      <c r="K1026" s="48">
        <v>6283.759410407808</v>
      </c>
      <c r="L1026" s="48">
        <v>7665.4618458270725</v>
      </c>
      <c r="M1026" s="48">
        <v>10684.556197981869</v>
      </c>
      <c r="N1026" s="48">
        <v>28.724265135104002</v>
      </c>
    </row>
    <row r="1027" spans="1:14">
      <c r="A1027" s="46">
        <v>1022</v>
      </c>
      <c r="B1027" s="46" t="s">
        <v>3270</v>
      </c>
      <c r="C1027" s="47" t="s">
        <v>3271</v>
      </c>
      <c r="D1027" s="46" t="s">
        <v>1223</v>
      </c>
      <c r="E1027" s="48">
        <v>6548.2821415905892</v>
      </c>
      <c r="F1027" s="48">
        <v>7686.3522204707842</v>
      </c>
      <c r="G1027" s="48">
        <v>9016.9058792233336</v>
      </c>
      <c r="H1027" s="48">
        <v>10184.057638809601</v>
      </c>
      <c r="I1027" s="48">
        <v>13836.60908042112</v>
      </c>
      <c r="J1027" s="48">
        <v>11693.648336500835</v>
      </c>
      <c r="K1027" s="48">
        <v>6283.759410407808</v>
      </c>
      <c r="L1027" s="48">
        <v>7665.4618458270725</v>
      </c>
      <c r="M1027" s="48">
        <v>11554.988474803202</v>
      </c>
      <c r="N1027" s="48">
        <v>28.724265135104002</v>
      </c>
    </row>
    <row r="1028" spans="1:14">
      <c r="A1028" s="46">
        <v>1023</v>
      </c>
      <c r="B1028" s="46" t="s">
        <v>3272</v>
      </c>
      <c r="C1028" s="47" t="s">
        <v>3273</v>
      </c>
      <c r="D1028" s="46" t="s">
        <v>1223</v>
      </c>
      <c r="E1028" s="48">
        <v>5952.9837650823529</v>
      </c>
      <c r="F1028" s="48">
        <v>7686.3522204707842</v>
      </c>
      <c r="G1028" s="48">
        <v>9016.9058792233336</v>
      </c>
      <c r="H1028" s="48">
        <v>10184.057638809601</v>
      </c>
      <c r="I1028" s="48">
        <v>13836.60908042112</v>
      </c>
      <c r="J1028" s="48">
        <v>7026.9997707786242</v>
      </c>
      <c r="K1028" s="48">
        <v>6283.759410407808</v>
      </c>
      <c r="L1028" s="48">
        <v>7665.4618458270725</v>
      </c>
      <c r="M1028" s="48">
        <v>11554.988474803202</v>
      </c>
      <c r="N1028" s="48">
        <v>28.724265135104002</v>
      </c>
    </row>
    <row r="1029" spans="1:14">
      <c r="A1029" s="46">
        <v>1024</v>
      </c>
      <c r="B1029" s="46" t="s">
        <v>3274</v>
      </c>
      <c r="C1029" s="47" t="s">
        <v>3275</v>
      </c>
      <c r="D1029" s="46" t="s">
        <v>1223</v>
      </c>
      <c r="E1029" s="48">
        <v>7479.3898586932137</v>
      </c>
      <c r="F1029" s="48">
        <v>7686.3522204707842</v>
      </c>
      <c r="G1029" s="48">
        <v>9888.9745687250906</v>
      </c>
      <c r="H1029" s="48">
        <v>10184.057638809601</v>
      </c>
      <c r="I1029" s="48">
        <v>13836.60908042112</v>
      </c>
      <c r="J1029" s="48">
        <v>8828.7945837987827</v>
      </c>
      <c r="K1029" s="48">
        <v>8229.697808469582</v>
      </c>
      <c r="L1029" s="48">
        <v>7665.4618458270725</v>
      </c>
      <c r="M1029" s="48">
        <v>10057.844958670506</v>
      </c>
      <c r="N1029" s="48">
        <v>8617.279540531199</v>
      </c>
    </row>
    <row r="1030" spans="1:14">
      <c r="A1030" s="46">
        <v>1025</v>
      </c>
      <c r="B1030" s="46" t="s">
        <v>3276</v>
      </c>
      <c r="C1030" s="47" t="s">
        <v>3277</v>
      </c>
      <c r="D1030" s="46" t="s">
        <v>1223</v>
      </c>
      <c r="E1030" s="48">
        <v>10898.539508381537</v>
      </c>
      <c r="F1030" s="48">
        <v>7686.3522204707842</v>
      </c>
      <c r="G1030" s="48">
        <v>9888.9745687250906</v>
      </c>
      <c r="H1030" s="48">
        <v>15276.0864582144</v>
      </c>
      <c r="I1030" s="48">
        <v>13836.60908042112</v>
      </c>
      <c r="J1030" s="48">
        <v>7414.3856555779585</v>
      </c>
      <c r="K1030" s="48">
        <v>8229.697808469582</v>
      </c>
      <c r="L1030" s="48">
        <v>7665.4618458270725</v>
      </c>
      <c r="M1030" s="48">
        <v>10057.844958670506</v>
      </c>
      <c r="N1030" s="48">
        <v>28.724265135104002</v>
      </c>
    </row>
    <row r="1031" spans="1:14">
      <c r="A1031" s="46">
        <v>1026</v>
      </c>
      <c r="B1031" s="46" t="s">
        <v>3278</v>
      </c>
      <c r="C1031" s="47" t="s">
        <v>3279</v>
      </c>
      <c r="D1031" s="46" t="s">
        <v>1223</v>
      </c>
      <c r="E1031" s="48">
        <v>5952.9837650823529</v>
      </c>
      <c r="F1031" s="48">
        <v>7686.3522204707842</v>
      </c>
      <c r="G1031" s="48">
        <v>9016.9058792233336</v>
      </c>
      <c r="H1031" s="48">
        <v>10184.057638809601</v>
      </c>
      <c r="I1031" s="48">
        <v>13836.60908042112</v>
      </c>
      <c r="J1031" s="48">
        <v>7026.9997707786242</v>
      </c>
      <c r="K1031" s="48">
        <v>6283.759410407808</v>
      </c>
      <c r="L1031" s="48">
        <v>7665.4618458270725</v>
      </c>
      <c r="M1031" s="48">
        <v>10636.682422756694</v>
      </c>
      <c r="N1031" s="48">
        <v>28.724265135104002</v>
      </c>
    </row>
    <row r="1032" spans="1:14">
      <c r="A1032" s="46">
        <v>1027</v>
      </c>
      <c r="B1032" s="46" t="s">
        <v>3280</v>
      </c>
      <c r="C1032" s="47" t="s">
        <v>3281</v>
      </c>
      <c r="D1032" s="46" t="s">
        <v>1223</v>
      </c>
      <c r="E1032" s="48">
        <v>5957.8682645819072</v>
      </c>
      <c r="F1032" s="48">
        <v>7686.3522204707842</v>
      </c>
      <c r="G1032" s="48">
        <v>9016.9058792233336</v>
      </c>
      <c r="H1032" s="48">
        <v>10184.057638809601</v>
      </c>
      <c r="I1032" s="48">
        <v>13836.60908042112</v>
      </c>
      <c r="J1032" s="48">
        <v>5167.5475237418186</v>
      </c>
      <c r="K1032" s="48">
        <v>6283.759410407808</v>
      </c>
      <c r="L1032" s="48">
        <v>7665.4618458270725</v>
      </c>
      <c r="M1032" s="48">
        <v>10636.682422756694</v>
      </c>
      <c r="N1032" s="48">
        <v>28.724265135104002</v>
      </c>
    </row>
    <row r="1033" spans="1:14">
      <c r="A1033" s="46">
        <v>1028</v>
      </c>
      <c r="B1033" s="46" t="s">
        <v>3282</v>
      </c>
      <c r="C1033" s="47" t="s">
        <v>3283</v>
      </c>
      <c r="D1033" s="46" t="s">
        <v>1223</v>
      </c>
      <c r="E1033" s="48">
        <v>5957.8682645819072</v>
      </c>
      <c r="F1033" s="48">
        <v>7686.3522204707842</v>
      </c>
      <c r="G1033" s="48">
        <v>9016.9058792233336</v>
      </c>
      <c r="H1033" s="48">
        <v>10184.057638809601</v>
      </c>
      <c r="I1033" s="48">
        <v>13836.60908042112</v>
      </c>
      <c r="J1033" s="48">
        <v>5167.5475237418186</v>
      </c>
      <c r="K1033" s="48">
        <v>6283.759410407808</v>
      </c>
      <c r="L1033" s="48">
        <v>7665.4618458270725</v>
      </c>
      <c r="M1033" s="48">
        <v>10636.682422756694</v>
      </c>
      <c r="N1033" s="48">
        <v>8617.279540531199</v>
      </c>
    </row>
    <row r="1034" spans="1:14">
      <c r="A1034" s="46">
        <v>1029</v>
      </c>
      <c r="B1034" s="46" t="s">
        <v>3284</v>
      </c>
      <c r="C1034" s="47" t="s">
        <v>3285</v>
      </c>
      <c r="D1034" s="46" t="s">
        <v>1223</v>
      </c>
      <c r="E1034" s="48">
        <v>5952.9837650823529</v>
      </c>
      <c r="F1034" s="48">
        <v>7686.3522204707842</v>
      </c>
      <c r="G1034" s="48">
        <v>9016.9058792233336</v>
      </c>
      <c r="H1034" s="48">
        <v>10184.057638809601</v>
      </c>
      <c r="I1034" s="48">
        <v>13836.60908042112</v>
      </c>
      <c r="J1034" s="48">
        <v>7026.9997707786242</v>
      </c>
      <c r="K1034" s="48">
        <v>6283.759410407808</v>
      </c>
      <c r="L1034" s="48">
        <v>7665.4618458270725</v>
      </c>
      <c r="M1034" s="48">
        <v>10636.682422756694</v>
      </c>
      <c r="N1034" s="48">
        <v>8617.279540531199</v>
      </c>
    </row>
    <row r="1035" spans="1:14">
      <c r="A1035" s="46">
        <v>1030</v>
      </c>
      <c r="B1035" s="46" t="s">
        <v>3286</v>
      </c>
      <c r="C1035" s="47" t="s">
        <v>3287</v>
      </c>
      <c r="D1035" s="46" t="s">
        <v>1223</v>
      </c>
      <c r="E1035" s="48">
        <v>5952.9837650823529</v>
      </c>
      <c r="F1035" s="48">
        <v>7686.3522204707842</v>
      </c>
      <c r="G1035" s="48">
        <v>9016.9058792233336</v>
      </c>
      <c r="H1035" s="48">
        <v>10184.057638809601</v>
      </c>
      <c r="I1035" s="48">
        <v>13836.60908042112</v>
      </c>
      <c r="J1035" s="48">
        <v>7026.9997707786242</v>
      </c>
      <c r="K1035" s="48">
        <v>6283.759410407808</v>
      </c>
      <c r="L1035" s="48">
        <v>7665.4618458270725</v>
      </c>
      <c r="M1035" s="48">
        <v>14022.66397959168</v>
      </c>
      <c r="N1035" s="48">
        <v>28.724265135104002</v>
      </c>
    </row>
    <row r="1036" spans="1:14">
      <c r="A1036" s="46">
        <v>1031</v>
      </c>
      <c r="B1036" s="46" t="s">
        <v>3288</v>
      </c>
      <c r="C1036" s="47" t="s">
        <v>3289</v>
      </c>
      <c r="D1036" s="46" t="s">
        <v>1223</v>
      </c>
      <c r="E1036" s="48">
        <v>5952.9837650823529</v>
      </c>
      <c r="F1036" s="48">
        <v>7686.3522204707842</v>
      </c>
      <c r="G1036" s="48">
        <v>9016.9058792233336</v>
      </c>
      <c r="H1036" s="48">
        <v>10184.057638809601</v>
      </c>
      <c r="I1036" s="48">
        <v>13836.60908042112</v>
      </c>
      <c r="J1036" s="48">
        <v>7026.9997707786242</v>
      </c>
      <c r="K1036" s="48">
        <v>6283.759410407808</v>
      </c>
      <c r="L1036" s="48">
        <v>7665.4618458270725</v>
      </c>
      <c r="M1036" s="48">
        <v>14022.66397959168</v>
      </c>
      <c r="N1036" s="48">
        <v>8617.279540531199</v>
      </c>
    </row>
    <row r="1037" spans="1:14" ht="20.399999999999999">
      <c r="A1037" s="46">
        <v>1032</v>
      </c>
      <c r="B1037" s="46" t="s">
        <v>3290</v>
      </c>
      <c r="C1037" s="47" t="s">
        <v>3291</v>
      </c>
      <c r="D1037" s="46" t="s">
        <v>1357</v>
      </c>
      <c r="E1037" s="48">
        <v>63574.813798892304</v>
      </c>
      <c r="F1037" s="48">
        <v>184403.25392529153</v>
      </c>
      <c r="G1037" s="48">
        <v>134680.8981522189</v>
      </c>
      <c r="H1037" s="48">
        <v>173128.9798597632</v>
      </c>
      <c r="I1037" s="48">
        <v>150175.68071998464</v>
      </c>
      <c r="J1037" s="48">
        <v>135134.61097651196</v>
      </c>
      <c r="K1037" s="48">
        <v>150351.94325604098</v>
      </c>
      <c r="L1037" s="48">
        <v>427303.47379822232</v>
      </c>
      <c r="M1037" s="48">
        <v>522259.36609279999</v>
      </c>
      <c r="N1037" s="48">
        <v>122078.126824192</v>
      </c>
    </row>
    <row r="1038" spans="1:14">
      <c r="A1038" s="46">
        <v>1033</v>
      </c>
      <c r="B1038" s="46" t="s">
        <v>3292</v>
      </c>
      <c r="C1038" s="47" t="s">
        <v>3293</v>
      </c>
      <c r="D1038" s="46" t="s">
        <v>1223</v>
      </c>
      <c r="E1038" s="48">
        <v>13585.014233136655</v>
      </c>
      <c r="F1038" s="48">
        <v>6918.6309523143673</v>
      </c>
      <c r="G1038" s="48">
        <v>14231.567726028799</v>
      </c>
      <c r="H1038" s="48">
        <v>59831.338628006401</v>
      </c>
      <c r="I1038" s="48">
        <v>4406.5634014080006</v>
      </c>
      <c r="J1038" s="48">
        <v>25686.386854415399</v>
      </c>
      <c r="K1038" s="48">
        <v>4054.0383292953602</v>
      </c>
      <c r="L1038" s="48">
        <v>4511.0152746265603</v>
      </c>
      <c r="M1038" s="48">
        <v>15667.780982783999</v>
      </c>
      <c r="N1038" s="48">
        <v>12782.29798512128</v>
      </c>
    </row>
    <row r="1039" spans="1:14">
      <c r="A1039" s="46">
        <v>1034</v>
      </c>
      <c r="B1039" s="46" t="s">
        <v>3294</v>
      </c>
      <c r="C1039" s="47" t="s">
        <v>3295</v>
      </c>
      <c r="D1039" s="46" t="s">
        <v>1223</v>
      </c>
      <c r="E1039" s="48">
        <v>3620.7370144512001</v>
      </c>
      <c r="F1039" s="48">
        <v>3510.8885885588479</v>
      </c>
      <c r="G1039" s="48">
        <v>4154.9649517927937</v>
      </c>
      <c r="H1039" s="48">
        <v>5414.5239779671037</v>
      </c>
      <c r="I1039" s="48">
        <v>4406.5634014080006</v>
      </c>
      <c r="J1039" s="48">
        <v>5785.9235035703368</v>
      </c>
      <c r="K1039" s="48">
        <v>4864.8459951544328</v>
      </c>
      <c r="L1039" s="48">
        <v>5004.5503755842565</v>
      </c>
      <c r="M1039" s="48">
        <v>22750.923635417599</v>
      </c>
      <c r="N1039" s="48">
        <v>4954.9357358054394</v>
      </c>
    </row>
    <row r="1040" spans="1:14">
      <c r="A1040" s="46">
        <v>1035</v>
      </c>
      <c r="B1040" s="46" t="s">
        <v>3296</v>
      </c>
      <c r="C1040" s="47" t="s">
        <v>3297</v>
      </c>
      <c r="D1040" s="46" t="s">
        <v>1223</v>
      </c>
      <c r="E1040" s="48">
        <v>2344.1951183305841</v>
      </c>
      <c r="F1040" s="48">
        <v>2274.4395393341442</v>
      </c>
      <c r="G1040" s="48">
        <v>2816.8450604739737</v>
      </c>
      <c r="H1040" s="48">
        <v>3506.9716433131521</v>
      </c>
      <c r="I1040" s="48">
        <v>3155.0993954081282</v>
      </c>
      <c r="J1040" s="48">
        <v>4749.1707681585367</v>
      </c>
      <c r="K1040" s="48">
        <v>3130.4226403602438</v>
      </c>
      <c r="L1040" s="48">
        <v>3243.2306634362881</v>
      </c>
      <c r="M1040" s="48">
        <v>14734.24236589312</v>
      </c>
      <c r="N1040" s="48">
        <v>5601.2317013452794</v>
      </c>
    </row>
    <row r="1041" spans="1:14">
      <c r="A1041" s="46">
        <v>1036</v>
      </c>
      <c r="B1041" s="46" t="s">
        <v>3298</v>
      </c>
      <c r="C1041" s="47" t="s">
        <v>3299</v>
      </c>
      <c r="D1041" s="46" t="s">
        <v>1223</v>
      </c>
      <c r="E1041" s="48">
        <v>1218.517264478769</v>
      </c>
      <c r="F1041" s="48">
        <v>1184.223112615424</v>
      </c>
      <c r="G1041" s="48">
        <v>1483.8596315480538</v>
      </c>
      <c r="H1041" s="48">
        <v>1826.6021329095681</v>
      </c>
      <c r="I1041" s="48">
        <v>1674.49409253504</v>
      </c>
      <c r="J1041" s="48">
        <v>3657.6434704309249</v>
      </c>
      <c r="K1041" s="48">
        <v>1636.5976472829313</v>
      </c>
      <c r="L1041" s="48">
        <v>1688.2034008949761</v>
      </c>
      <c r="M1041" s="48">
        <v>7670.684439488</v>
      </c>
      <c r="N1041" s="48">
        <v>1723.45590810624</v>
      </c>
    </row>
    <row r="1042" spans="1:14">
      <c r="A1042" s="46">
        <v>1037</v>
      </c>
      <c r="B1042" s="46" t="s">
        <v>3300</v>
      </c>
      <c r="C1042" s="47" t="s">
        <v>3301</v>
      </c>
      <c r="D1042" s="46" t="s">
        <v>1223</v>
      </c>
      <c r="E1042" s="48">
        <v>5537.8708438977974</v>
      </c>
      <c r="F1042" s="48">
        <v>5380.5771191710719</v>
      </c>
      <c r="G1042" s="48">
        <v>6736.809618130198</v>
      </c>
      <c r="H1042" s="48">
        <v>8277.8109525708805</v>
      </c>
      <c r="I1042" s="48">
        <v>7579.2890504217603</v>
      </c>
      <c r="J1042" s="48">
        <v>9123.2078562462775</v>
      </c>
      <c r="K1042" s="48">
        <v>7453.2613371414918</v>
      </c>
      <c r="L1042" s="48">
        <v>7662.8505489966083</v>
      </c>
      <c r="M1042" s="48">
        <v>34789.002023856643</v>
      </c>
      <c r="N1042" s="48">
        <v>3087.8585020236801</v>
      </c>
    </row>
    <row r="1043" spans="1:14">
      <c r="A1043" s="46">
        <v>1038</v>
      </c>
      <c r="B1043" s="46" t="s">
        <v>3302</v>
      </c>
      <c r="C1043" s="47" t="s">
        <v>3303</v>
      </c>
      <c r="D1043" s="46" t="s">
        <v>1223</v>
      </c>
      <c r="E1043" s="48">
        <v>19941.905402669687</v>
      </c>
      <c r="F1043" s="48">
        <v>5380.5771191710719</v>
      </c>
      <c r="G1043" s="48">
        <v>24592.100068762196</v>
      </c>
      <c r="H1043" s="48">
        <v>29810.564616577027</v>
      </c>
      <c r="I1043" s="48">
        <v>28025.743232954876</v>
      </c>
      <c r="J1043" s="48">
        <v>39981.466541954738</v>
      </c>
      <c r="K1043" s="48">
        <v>26849.190804778944</v>
      </c>
      <c r="L1043" s="48">
        <v>27587.045365436927</v>
      </c>
      <c r="M1043" s="48">
        <v>125303.07840981503</v>
      </c>
      <c r="N1043" s="48">
        <v>6965.634295262721</v>
      </c>
    </row>
    <row r="1044" spans="1:14">
      <c r="A1044" s="46">
        <v>1039</v>
      </c>
      <c r="B1044" s="46" t="s">
        <v>3304</v>
      </c>
      <c r="C1044" s="47" t="s">
        <v>3305</v>
      </c>
      <c r="D1044" s="46" t="s">
        <v>1223</v>
      </c>
      <c r="E1044" s="48">
        <v>610.41912487222146</v>
      </c>
      <c r="F1044" s="48">
        <v>19364.071646305791</v>
      </c>
      <c r="G1044" s="48">
        <v>725.14407333570045</v>
      </c>
      <c r="H1044" s="48">
        <v>917.87083590809596</v>
      </c>
      <c r="I1044" s="48">
        <v>793.18141225344004</v>
      </c>
      <c r="J1044" s="48">
        <v>1623.7774854937679</v>
      </c>
      <c r="K1044" s="48">
        <v>824.90866874357778</v>
      </c>
      <c r="L1044" s="48">
        <v>849.97711831603203</v>
      </c>
      <c r="M1044" s="48">
        <v>3851.6628249343999</v>
      </c>
      <c r="N1044" s="48">
        <v>861.72795405312002</v>
      </c>
    </row>
    <row r="1045" spans="1:14">
      <c r="A1045" s="46">
        <v>1040</v>
      </c>
      <c r="B1045" s="46" t="s">
        <v>3306</v>
      </c>
      <c r="C1045" s="47" t="s">
        <v>3307</v>
      </c>
      <c r="D1045" s="46" t="s">
        <v>1223</v>
      </c>
      <c r="E1045" s="48">
        <v>32255.843969507623</v>
      </c>
      <c r="F1045" s="48">
        <v>30736.269342976513</v>
      </c>
      <c r="G1045" s="48">
        <v>38740.308671720508</v>
      </c>
      <c r="H1045" s="48">
        <v>47009.871190428152</v>
      </c>
      <c r="I1045" s="48">
        <v>44065.634014080002</v>
      </c>
      <c r="J1045" s="48">
        <v>35726.347911526333</v>
      </c>
      <c r="K1045" s="48">
        <v>42379.682856701293</v>
      </c>
      <c r="L1045" s="48">
        <v>43506.816492360704</v>
      </c>
      <c r="M1045" s="48">
        <v>197596.83116121087</v>
      </c>
      <c r="N1045" s="48">
        <v>12351.43400809472</v>
      </c>
    </row>
    <row r="1046" spans="1:14">
      <c r="A1046" s="46">
        <v>1041</v>
      </c>
      <c r="B1046" s="46" t="s">
        <v>3308</v>
      </c>
      <c r="C1046" s="47" t="s">
        <v>3309</v>
      </c>
      <c r="D1046" s="46" t="s">
        <v>1223</v>
      </c>
      <c r="E1046" s="48">
        <v>90821.162569846172</v>
      </c>
      <c r="F1046" s="48">
        <v>30736.269342976513</v>
      </c>
      <c r="G1046" s="48">
        <v>69670.705085194757</v>
      </c>
      <c r="H1046" s="48">
        <v>249509.41215083521</v>
      </c>
      <c r="I1046" s="48">
        <v>79318.141225344007</v>
      </c>
      <c r="J1046" s="48">
        <v>357656.27038450172</v>
      </c>
      <c r="K1046" s="48">
        <v>76145.415576330255</v>
      </c>
      <c r="L1046" s="48">
        <v>106825.54203745177</v>
      </c>
      <c r="M1046" s="48">
        <v>195847.2622848</v>
      </c>
      <c r="N1046" s="48">
        <v>45581.100129639781</v>
      </c>
    </row>
    <row r="1047" spans="1:14">
      <c r="A1047" s="46">
        <v>1042</v>
      </c>
      <c r="B1047" s="46" t="s">
        <v>3310</v>
      </c>
      <c r="C1047" s="47" t="s">
        <v>3311</v>
      </c>
      <c r="D1047" s="46" t="s">
        <v>1223</v>
      </c>
      <c r="E1047" s="48">
        <v>43324.408156649704</v>
      </c>
      <c r="F1047" s="48">
        <v>21515.78023460813</v>
      </c>
      <c r="G1047" s="48">
        <v>40736.230555238406</v>
      </c>
      <c r="H1047" s="48">
        <v>46374.020412210171</v>
      </c>
      <c r="I1047" s="48">
        <v>44065.634014080002</v>
      </c>
      <c r="J1047" s="48">
        <v>59369.139089014279</v>
      </c>
      <c r="K1047" s="48">
        <v>44418.159086192638</v>
      </c>
      <c r="L1047" s="48">
        <v>44691.039604976133</v>
      </c>
      <c r="M1047" s="48">
        <v>269834.00581461337</v>
      </c>
      <c r="N1047" s="48">
        <v>20601.042954896584</v>
      </c>
    </row>
    <row r="1048" spans="1:14">
      <c r="A1048" s="46">
        <v>1043</v>
      </c>
      <c r="B1048" s="46" t="s">
        <v>3312</v>
      </c>
      <c r="C1048" s="47" t="s">
        <v>3313</v>
      </c>
      <c r="D1048" s="46" t="s">
        <v>1223</v>
      </c>
      <c r="E1048" s="48">
        <v>148086.66158113655</v>
      </c>
      <c r="F1048" s="48">
        <v>61468.621740707327</v>
      </c>
      <c r="G1048" s="48">
        <v>122121.21322189466</v>
      </c>
      <c r="H1048" s="48">
        <v>148142.78613746839</v>
      </c>
      <c r="I1048" s="48">
        <v>139247.4034844928</v>
      </c>
      <c r="J1048" s="48">
        <v>118729.26920396343</v>
      </c>
      <c r="K1048" s="48">
        <v>133254.47725857791</v>
      </c>
      <c r="L1048" s="48">
        <v>141959.23524292966</v>
      </c>
      <c r="M1048" s="48">
        <v>300299.13550336001</v>
      </c>
      <c r="N1048" s="48">
        <v>75962.755363039279</v>
      </c>
    </row>
    <row r="1049" spans="1:14">
      <c r="A1049" s="46">
        <v>1044</v>
      </c>
      <c r="B1049" s="46" t="s">
        <v>3314</v>
      </c>
      <c r="C1049" s="47" t="s">
        <v>3315</v>
      </c>
      <c r="D1049" s="46" t="s">
        <v>1223</v>
      </c>
      <c r="E1049" s="48">
        <v>15111.420326747511</v>
      </c>
      <c r="F1049" s="48">
        <v>13833.344959383041</v>
      </c>
      <c r="G1049" s="48">
        <v>13137.627916441941</v>
      </c>
      <c r="H1049" s="48">
        <v>10471.300290160641</v>
      </c>
      <c r="I1049" s="48">
        <v>14982.315564787201</v>
      </c>
      <c r="J1049" s="48">
        <v>18558.486574107646</v>
      </c>
      <c r="K1049" s="48">
        <v>14333.052513223747</v>
      </c>
      <c r="L1049" s="48">
        <v>2765.3633434613762</v>
      </c>
      <c r="M1049" s="48">
        <v>24659.346402348376</v>
      </c>
      <c r="N1049" s="48">
        <v>14218.51124187648</v>
      </c>
    </row>
    <row r="1050" spans="1:14">
      <c r="A1050" s="46">
        <v>1045</v>
      </c>
      <c r="B1050" s="46" t="s">
        <v>3316</v>
      </c>
      <c r="C1050" s="47" t="s">
        <v>3317</v>
      </c>
      <c r="D1050" s="46" t="s">
        <v>1223</v>
      </c>
      <c r="E1050" s="48">
        <v>15111.420326747511</v>
      </c>
      <c r="F1050" s="48">
        <v>13833.344959383041</v>
      </c>
      <c r="G1050" s="48">
        <v>5436.3292857377892</v>
      </c>
      <c r="H1050" s="48">
        <v>17025.65533462528</v>
      </c>
      <c r="I1050" s="48">
        <v>6169.1887619711997</v>
      </c>
      <c r="J1050" s="48">
        <v>26846.742714000386</v>
      </c>
      <c r="K1050" s="48">
        <v>5961.4633632288278</v>
      </c>
      <c r="L1050" s="48">
        <v>4201.5766002165756</v>
      </c>
      <c r="M1050" s="48">
        <v>28528.417872819202</v>
      </c>
      <c r="N1050" s="48">
        <v>14218.51124187648</v>
      </c>
    </row>
    <row r="1051" spans="1:14">
      <c r="A1051" s="46">
        <v>1046</v>
      </c>
      <c r="B1051" s="46" t="s">
        <v>3318</v>
      </c>
      <c r="C1051" s="47" t="s">
        <v>3319</v>
      </c>
      <c r="D1051" s="46" t="s">
        <v>1223</v>
      </c>
      <c r="E1051" s="48">
        <v>22743.450794801814</v>
      </c>
      <c r="F1051" s="48">
        <v>16905.535680423935</v>
      </c>
      <c r="G1051" s="48">
        <v>38742.875902916952</v>
      </c>
      <c r="H1051" s="48">
        <v>30934.727902091778</v>
      </c>
      <c r="I1051" s="48">
        <v>43184.321333798405</v>
      </c>
      <c r="J1051" s="48">
        <v>37657.511592121336</v>
      </c>
      <c r="K1051" s="48">
        <v>43266.724069404736</v>
      </c>
      <c r="L1051" s="48">
        <v>6872.9332577812474</v>
      </c>
      <c r="M1051" s="48">
        <v>28528.417872819202</v>
      </c>
      <c r="N1051" s="48">
        <v>14218.51124187648</v>
      </c>
    </row>
    <row r="1052" spans="1:14">
      <c r="A1052" s="46">
        <v>1047</v>
      </c>
      <c r="B1052" s="46" t="s">
        <v>3320</v>
      </c>
      <c r="C1052" s="47" t="s">
        <v>3321</v>
      </c>
      <c r="D1052" s="46" t="s">
        <v>1223</v>
      </c>
      <c r="E1052" s="48">
        <v>45639.5421989647</v>
      </c>
      <c r="F1052" s="48">
        <v>24589.276604064256</v>
      </c>
      <c r="G1052" s="48">
        <v>73627.677267944426</v>
      </c>
      <c r="H1052" s="48">
        <v>100342.9976558249</v>
      </c>
      <c r="I1052" s="48">
        <v>82667.129410414083</v>
      </c>
      <c r="J1052" s="48">
        <v>70089.818226484218</v>
      </c>
      <c r="K1052" s="48">
        <v>81626.034741197436</v>
      </c>
      <c r="L1052" s="48">
        <v>11820.035103095295</v>
      </c>
      <c r="M1052" s="48">
        <v>33363.669170561712</v>
      </c>
      <c r="N1052" s="48">
        <v>50123.842660756476</v>
      </c>
    </row>
    <row r="1053" spans="1:14">
      <c r="A1053" s="46">
        <v>1048</v>
      </c>
      <c r="B1053" s="46" t="s">
        <v>3322</v>
      </c>
      <c r="C1053" s="47" t="s">
        <v>3323</v>
      </c>
      <c r="D1053" s="46" t="s">
        <v>1223</v>
      </c>
      <c r="E1053" s="48">
        <v>15111.420326747511</v>
      </c>
      <c r="F1053" s="48">
        <v>3843.8289344430077</v>
      </c>
      <c r="G1053" s="48">
        <v>13137.627916441941</v>
      </c>
      <c r="H1053" s="48">
        <v>3884.3040353152001</v>
      </c>
      <c r="I1053" s="48">
        <v>14982.315564787201</v>
      </c>
      <c r="J1053" s="48">
        <v>2799.9891394333285</v>
      </c>
      <c r="K1053" s="48">
        <v>14333.052513223747</v>
      </c>
      <c r="L1053" s="48">
        <v>2408.92132610304</v>
      </c>
      <c r="M1053" s="48">
        <v>14988.843806863359</v>
      </c>
      <c r="N1053" s="48">
        <v>14218.51124187648</v>
      </c>
    </row>
    <row r="1054" spans="1:14">
      <c r="A1054" s="46">
        <v>1049</v>
      </c>
      <c r="B1054" s="46" t="s">
        <v>3324</v>
      </c>
      <c r="C1054" s="47" t="s">
        <v>3325</v>
      </c>
      <c r="D1054" s="46" t="s">
        <v>1223</v>
      </c>
      <c r="E1054" s="48">
        <v>7479.3898586932137</v>
      </c>
      <c r="F1054" s="48">
        <v>3843.8289344430077</v>
      </c>
      <c r="G1054" s="48">
        <v>7157.3615839732538</v>
      </c>
      <c r="H1054" s="48">
        <v>4350.420519553024</v>
      </c>
      <c r="I1054" s="48">
        <v>7931.8141225343998</v>
      </c>
      <c r="J1054" s="48">
        <v>8828.7945837987827</v>
      </c>
      <c r="K1054" s="48">
        <v>8039.1580069926986</v>
      </c>
      <c r="L1054" s="48">
        <v>4087.985188091392</v>
      </c>
      <c r="M1054" s="48">
        <v>10153.592509120854</v>
      </c>
      <c r="N1054" s="48">
        <v>7037.4449581004792</v>
      </c>
    </row>
    <row r="1055" spans="1:14">
      <c r="A1055" s="46">
        <v>1050</v>
      </c>
      <c r="B1055" s="46" t="s">
        <v>3326</v>
      </c>
      <c r="C1055" s="47" t="s">
        <v>3327</v>
      </c>
      <c r="D1055" s="46" t="s">
        <v>1223</v>
      </c>
      <c r="E1055" s="48">
        <v>10074.280217831676</v>
      </c>
      <c r="F1055" s="48">
        <v>6148.2983873274889</v>
      </c>
      <c r="G1055" s="48">
        <v>8637.6270918462778</v>
      </c>
      <c r="H1055" s="48">
        <v>4453.5667443563516</v>
      </c>
      <c r="I1055" s="48">
        <v>9870.7020191539214</v>
      </c>
      <c r="J1055" s="48">
        <v>8828.7945837987827</v>
      </c>
      <c r="K1055" s="48">
        <v>9403.341904800589</v>
      </c>
      <c r="L1055" s="48">
        <v>4830.8991363584</v>
      </c>
      <c r="M1055" s="48">
        <v>14022.66397959168</v>
      </c>
      <c r="N1055" s="48">
        <v>8473.6582148556809</v>
      </c>
    </row>
    <row r="1056" spans="1:14">
      <c r="A1056" s="46">
        <v>1051</v>
      </c>
      <c r="B1056" s="46" t="s">
        <v>3328</v>
      </c>
      <c r="C1056" s="47" t="s">
        <v>3329</v>
      </c>
      <c r="D1056" s="46" t="s">
        <v>1223</v>
      </c>
      <c r="E1056" s="48">
        <v>15111.420326747511</v>
      </c>
      <c r="F1056" s="48">
        <v>9223.1004051988475</v>
      </c>
      <c r="G1056" s="48">
        <v>12262.202078452519</v>
      </c>
      <c r="H1056" s="48">
        <v>9131.7050161326079</v>
      </c>
      <c r="I1056" s="48">
        <v>13748.477812392959</v>
      </c>
      <c r="J1056" s="48">
        <v>12432.384209839103</v>
      </c>
      <c r="K1056" s="48">
        <v>13613.460709773819</v>
      </c>
      <c r="L1056" s="48">
        <v>8681.2563128775673</v>
      </c>
      <c r="M1056" s="48">
        <v>18857.915277334188</v>
      </c>
      <c r="N1056" s="48">
        <v>14218.51124187648</v>
      </c>
    </row>
    <row r="1057" spans="1:14">
      <c r="A1057" s="46">
        <v>1052</v>
      </c>
      <c r="B1057" s="46" t="s">
        <v>3330</v>
      </c>
      <c r="C1057" s="47" t="s">
        <v>3331</v>
      </c>
      <c r="D1057" s="46" t="s">
        <v>1223</v>
      </c>
      <c r="E1057" s="48">
        <v>33603.830150843074</v>
      </c>
      <c r="F1057" s="48">
        <v>12295.291126239743</v>
      </c>
      <c r="G1057" s="48">
        <v>8920.1410110494526</v>
      </c>
      <c r="H1057" s="48">
        <v>86564.489929881602</v>
      </c>
      <c r="I1057" s="48">
        <v>9870.7020191539214</v>
      </c>
      <c r="J1057" s="48">
        <v>16126.063576530431</v>
      </c>
      <c r="K1057" s="48">
        <v>10033.744865006018</v>
      </c>
      <c r="L1057" s="48">
        <v>10758.54294151168</v>
      </c>
      <c r="M1057" s="48">
        <v>23210.076661440853</v>
      </c>
      <c r="N1057" s="48">
        <v>50123.842660756476</v>
      </c>
    </row>
    <row r="1058" spans="1:14">
      <c r="A1058" s="46">
        <v>1053</v>
      </c>
      <c r="B1058" s="46" t="s">
        <v>3332</v>
      </c>
      <c r="C1058" s="47" t="s">
        <v>3333</v>
      </c>
      <c r="D1058" s="46" t="s">
        <v>1223</v>
      </c>
      <c r="E1058" s="48">
        <v>15111.420326747511</v>
      </c>
      <c r="F1058" s="48">
        <v>6148.2983873274889</v>
      </c>
      <c r="G1058" s="48">
        <v>3393.4056913320646</v>
      </c>
      <c r="H1058" s="48">
        <v>8583.3326817351681</v>
      </c>
      <c r="I1058" s="48">
        <v>3789.6445252108801</v>
      </c>
      <c r="J1058" s="48">
        <v>8828.7945837987827</v>
      </c>
      <c r="K1058" s="48">
        <v>3782.4177612325707</v>
      </c>
      <c r="L1058" s="48">
        <v>4830.8991363584</v>
      </c>
      <c r="M1058" s="48">
        <v>24659.346402348376</v>
      </c>
      <c r="N1058" s="48">
        <v>13213.161962147842</v>
      </c>
    </row>
    <row r="1059" spans="1:14">
      <c r="A1059" s="46">
        <v>1054</v>
      </c>
      <c r="B1059" s="46" t="s">
        <v>3334</v>
      </c>
      <c r="C1059" s="47" t="s">
        <v>3335</v>
      </c>
      <c r="D1059" s="46" t="s">
        <v>1223</v>
      </c>
      <c r="E1059" s="48">
        <v>22743.450794801814</v>
      </c>
      <c r="F1059" s="48">
        <v>3843.8289344430077</v>
      </c>
      <c r="G1059" s="48">
        <v>13137.627916441941</v>
      </c>
      <c r="H1059" s="48">
        <v>4350.420519553024</v>
      </c>
      <c r="I1059" s="48">
        <v>14982.315564787201</v>
      </c>
      <c r="J1059" s="48">
        <v>26846.742714000386</v>
      </c>
      <c r="K1059" s="48">
        <v>14333.052513223747</v>
      </c>
      <c r="L1059" s="48">
        <v>4294.2776376980482</v>
      </c>
      <c r="M1059" s="48">
        <v>38734.23631854933</v>
      </c>
      <c r="N1059" s="48">
        <v>14218.51124187648</v>
      </c>
    </row>
    <row r="1060" spans="1:14" ht="20.399999999999999">
      <c r="A1060" s="46">
        <v>1055</v>
      </c>
      <c r="B1060" s="46" t="s">
        <v>3336</v>
      </c>
      <c r="C1060" s="47" t="s">
        <v>3337</v>
      </c>
      <c r="D1060" s="46" t="s">
        <v>1223</v>
      </c>
      <c r="E1060" s="48">
        <v>15111.420326747511</v>
      </c>
      <c r="F1060" s="48">
        <v>3843.8289344430077</v>
      </c>
      <c r="G1060" s="48">
        <v>9936.2906144688914</v>
      </c>
      <c r="H1060" s="48">
        <v>4354.3374647987202</v>
      </c>
      <c r="I1060" s="48">
        <v>11457.064843660801</v>
      </c>
      <c r="J1060" s="48">
        <v>89909.561169705994</v>
      </c>
      <c r="K1060" s="48">
        <v>10714.823304327636</v>
      </c>
      <c r="L1060" s="48">
        <v>4558.0186175749113</v>
      </c>
      <c r="M1060" s="48">
        <v>14022.66397959168</v>
      </c>
      <c r="N1060" s="48">
        <v>7037.4449581004792</v>
      </c>
    </row>
    <row r="1061" spans="1:14" ht="20.399999999999999">
      <c r="A1061" s="46">
        <v>1056</v>
      </c>
      <c r="B1061" s="46" t="s">
        <v>3338</v>
      </c>
      <c r="C1061" s="47" t="s">
        <v>3339</v>
      </c>
      <c r="D1061" s="46" t="s">
        <v>1223</v>
      </c>
      <c r="E1061" s="48">
        <v>15111.420326747511</v>
      </c>
      <c r="F1061" s="48">
        <v>3843.8289344430077</v>
      </c>
      <c r="G1061" s="48">
        <v>7157.3615839732538</v>
      </c>
      <c r="H1061" s="48">
        <v>4354.3374647987202</v>
      </c>
      <c r="I1061" s="48">
        <v>7931.8141225343998</v>
      </c>
      <c r="J1061" s="48">
        <v>64143.895343517688</v>
      </c>
      <c r="K1061" s="48">
        <v>8039.1580069926986</v>
      </c>
      <c r="L1061" s="48">
        <v>4558.0186175749113</v>
      </c>
      <c r="M1061" s="48">
        <v>14022.66397959168</v>
      </c>
      <c r="N1061" s="48">
        <v>7037.4449581004792</v>
      </c>
    </row>
    <row r="1062" spans="1:14" ht="20.399999999999999">
      <c r="A1062" s="46">
        <v>1057</v>
      </c>
      <c r="B1062" s="46" t="s">
        <v>3340</v>
      </c>
      <c r="C1062" s="47" t="s">
        <v>3341</v>
      </c>
      <c r="D1062" s="46" t="s">
        <v>1223</v>
      </c>
      <c r="E1062" s="48">
        <v>30375.481262856112</v>
      </c>
      <c r="F1062" s="48">
        <v>6918.6309523143673</v>
      </c>
      <c r="G1062" s="48">
        <v>16385.293867544773</v>
      </c>
      <c r="H1062" s="48">
        <v>17025.65533462528</v>
      </c>
      <c r="I1062" s="48">
        <v>18507.566285913599</v>
      </c>
      <c r="J1062" s="48">
        <v>69369.10030127615</v>
      </c>
      <c r="K1062" s="48">
        <v>18054.659699516887</v>
      </c>
      <c r="L1062" s="48">
        <v>5127.2813266160638</v>
      </c>
      <c r="M1062" s="48">
        <v>14109.707207273817</v>
      </c>
      <c r="N1062" s="48">
        <v>8473.6582148556809</v>
      </c>
    </row>
    <row r="1063" spans="1:14" ht="20.399999999999999">
      <c r="A1063" s="46">
        <v>1058</v>
      </c>
      <c r="B1063" s="46" t="s">
        <v>3342</v>
      </c>
      <c r="C1063" s="47" t="s">
        <v>3343</v>
      </c>
      <c r="D1063" s="46" t="s">
        <v>1223</v>
      </c>
      <c r="E1063" s="48">
        <v>45639.5421989647</v>
      </c>
      <c r="F1063" s="48">
        <v>9223.1004051988475</v>
      </c>
      <c r="G1063" s="48">
        <v>39137.834548524639</v>
      </c>
      <c r="H1063" s="48">
        <v>30934.727902091778</v>
      </c>
      <c r="I1063" s="48">
        <v>44065.634014080002</v>
      </c>
      <c r="J1063" s="48">
        <v>71783.505350723164</v>
      </c>
      <c r="K1063" s="48">
        <v>43266.724069404736</v>
      </c>
      <c r="L1063" s="48">
        <v>6507.3517015162888</v>
      </c>
      <c r="M1063" s="48">
        <v>18814.39366349312</v>
      </c>
      <c r="N1063" s="48">
        <v>14218.51124187648</v>
      </c>
    </row>
    <row r="1064" spans="1:14">
      <c r="A1064" s="46">
        <v>1059</v>
      </c>
      <c r="B1064" s="46" t="s">
        <v>3344</v>
      </c>
      <c r="C1064" s="47" t="s">
        <v>3345</v>
      </c>
      <c r="D1064" s="46" t="s">
        <v>1223</v>
      </c>
      <c r="E1064" s="48">
        <v>605.47441713230774</v>
      </c>
      <c r="F1064" s="48">
        <v>73762.607218531848</v>
      </c>
      <c r="G1064" s="48">
        <v>194667.21724711332</v>
      </c>
      <c r="H1064" s="48">
        <v>112024.63402690561</v>
      </c>
      <c r="I1064" s="48">
        <v>220328.1700704</v>
      </c>
      <c r="J1064" s="48">
        <v>42450.285794754971</v>
      </c>
      <c r="K1064" s="48">
        <v>214053.22378679502</v>
      </c>
      <c r="L1064" s="48">
        <v>29199.521158248448</v>
      </c>
      <c r="M1064" s="48">
        <v>197296.53202570754</v>
      </c>
      <c r="N1064" s="48">
        <v>60608.199435069444</v>
      </c>
    </row>
    <row r="1065" spans="1:14">
      <c r="A1065" s="46">
        <v>1060</v>
      </c>
      <c r="B1065" s="46" t="s">
        <v>3346</v>
      </c>
      <c r="C1065" s="47" t="s">
        <v>3347</v>
      </c>
      <c r="D1065" s="46" t="s">
        <v>1223</v>
      </c>
      <c r="E1065" s="48">
        <v>47926.024750899247</v>
      </c>
      <c r="F1065" s="48">
        <v>25511.064385218044</v>
      </c>
      <c r="G1065" s="48">
        <v>40370.64899897344</v>
      </c>
      <c r="H1065" s="48">
        <v>39353.548883507712</v>
      </c>
      <c r="I1065" s="48">
        <v>35076.244675207679</v>
      </c>
      <c r="J1065" s="48">
        <v>66486.228600443894</v>
      </c>
      <c r="K1065" s="48">
        <v>33081.657817194369</v>
      </c>
      <c r="L1065" s="48">
        <v>36413.228652405247</v>
      </c>
      <c r="M1065" s="48">
        <v>150388.93662780587</v>
      </c>
      <c r="N1065" s="48">
        <v>52996.269174266883</v>
      </c>
    </row>
    <row r="1066" spans="1:14">
      <c r="A1066" s="46">
        <v>1061</v>
      </c>
      <c r="B1066" s="46" t="s">
        <v>3348</v>
      </c>
      <c r="C1066" s="47" t="s">
        <v>3349</v>
      </c>
      <c r="D1066" s="46" t="s">
        <v>1223</v>
      </c>
      <c r="E1066" s="48">
        <v>47926.024750899247</v>
      </c>
      <c r="F1066" s="48">
        <v>47024.233322995708</v>
      </c>
      <c r="G1066" s="48">
        <v>55644.617695458342</v>
      </c>
      <c r="H1066" s="48">
        <v>72409.955460351499</v>
      </c>
      <c r="I1066" s="48">
        <v>63278.25044421888</v>
      </c>
      <c r="J1066" s="48">
        <v>93513.150795746304</v>
      </c>
      <c r="K1066" s="48">
        <v>60887.425405150956</v>
      </c>
      <c r="L1066" s="48">
        <v>67005.876669706238</v>
      </c>
      <c r="M1066" s="48">
        <v>279987.59832373419</v>
      </c>
      <c r="N1066" s="48">
        <v>74539.468025594877</v>
      </c>
    </row>
    <row r="1067" spans="1:14" ht="20.399999999999999">
      <c r="A1067" s="46">
        <v>1062</v>
      </c>
      <c r="B1067" s="46" t="s">
        <v>3350</v>
      </c>
      <c r="C1067" s="47" t="s">
        <v>3351</v>
      </c>
      <c r="D1067" s="46" t="s">
        <v>1223</v>
      </c>
      <c r="E1067" s="48">
        <v>450472.96634643694</v>
      </c>
      <c r="F1067" s="48">
        <v>1229339.793603766</v>
      </c>
      <c r="G1067" s="48">
        <v>403706.48998973437</v>
      </c>
      <c r="H1067" s="48">
        <v>649616.22945977491</v>
      </c>
      <c r="I1067" s="48">
        <v>439775.02746051841</v>
      </c>
      <c r="J1067" s="48">
        <v>118558.09869672653</v>
      </c>
      <c r="K1067" s="48">
        <v>439667.8598385962</v>
      </c>
      <c r="L1067" s="48">
        <v>309310.72086529125</v>
      </c>
      <c r="M1067" s="48">
        <v>895186.12729945092</v>
      </c>
      <c r="N1067" s="48">
        <v>508850.35686836741</v>
      </c>
    </row>
    <row r="1068" spans="1:14" ht="20.399999999999999">
      <c r="A1068" s="46">
        <v>1063</v>
      </c>
      <c r="B1068" s="46" t="s">
        <v>3352</v>
      </c>
      <c r="C1068" s="47" t="s">
        <v>3353</v>
      </c>
      <c r="D1068" s="46" t="s">
        <v>1223</v>
      </c>
      <c r="E1068" s="48">
        <v>686607.98902803683</v>
      </c>
      <c r="F1068" s="48">
        <v>2305009.9913283861</v>
      </c>
      <c r="G1068" s="48">
        <v>559656.40082608256</v>
      </c>
      <c r="H1068" s="48">
        <v>840892.4166428477</v>
      </c>
      <c r="I1068" s="48">
        <v>632782.50444218877</v>
      </c>
      <c r="J1068" s="48">
        <v>114450.00652304056</v>
      </c>
      <c r="K1068" s="48">
        <v>616037.56351683848</v>
      </c>
      <c r="L1068" s="48">
        <v>524395.4069001195</v>
      </c>
      <c r="M1068" s="48">
        <v>1136816.8838703721</v>
      </c>
      <c r="N1068" s="48">
        <v>686797.17938033666</v>
      </c>
    </row>
    <row r="1069" spans="1:14" ht="30.6">
      <c r="A1069" s="46">
        <v>1064</v>
      </c>
      <c r="B1069" s="46" t="s">
        <v>3354</v>
      </c>
      <c r="C1069" s="47" t="s">
        <v>3355</v>
      </c>
      <c r="D1069" s="46" t="s">
        <v>1223</v>
      </c>
      <c r="E1069" s="48">
        <v>7258.1245753735384</v>
      </c>
      <c r="F1069" s="48">
        <v>13064.318042811392</v>
      </c>
      <c r="G1069" s="48">
        <v>20289.776372705281</v>
      </c>
      <c r="H1069" s="48">
        <v>12730.072048512</v>
      </c>
      <c r="I1069" s="48">
        <v>18507.566285913599</v>
      </c>
      <c r="J1069" s="48">
        <v>23243.153087960061</v>
      </c>
      <c r="K1069" s="48">
        <v>18712.471484079073</v>
      </c>
      <c r="L1069" s="48">
        <v>11632.021731301887</v>
      </c>
      <c r="M1069" s="48">
        <v>12153.116600159481</v>
      </c>
      <c r="N1069" s="48">
        <v>19963.364268897283</v>
      </c>
    </row>
    <row r="1070" spans="1:14" ht="30.6">
      <c r="A1070" s="46">
        <v>1065</v>
      </c>
      <c r="B1070" s="46" t="s">
        <v>3356</v>
      </c>
      <c r="C1070" s="47" t="s">
        <v>3357</v>
      </c>
      <c r="D1070" s="46" t="s">
        <v>1223</v>
      </c>
      <c r="E1070" s="48">
        <v>5408.9047930486149</v>
      </c>
      <c r="F1070" s="48">
        <v>13064.318042811392</v>
      </c>
      <c r="G1070" s="48">
        <v>14012.145349546467</v>
      </c>
      <c r="H1070" s="48">
        <v>10184.057638809601</v>
      </c>
      <c r="I1070" s="48">
        <v>15687.36570901248</v>
      </c>
      <c r="J1070" s="48">
        <v>35765.627038450169</v>
      </c>
      <c r="K1070" s="48">
        <v>15579.404905677984</v>
      </c>
      <c r="L1070" s="48">
        <v>7003.4980993044474</v>
      </c>
      <c r="M1070" s="48">
        <v>23131.149626610164</v>
      </c>
      <c r="N1070" s="48">
        <v>11489.706054041599</v>
      </c>
    </row>
    <row r="1071" spans="1:14" ht="30.6">
      <c r="A1071" s="46">
        <v>1066</v>
      </c>
      <c r="B1071" s="46" t="s">
        <v>3358</v>
      </c>
      <c r="C1071" s="47" t="s">
        <v>3359</v>
      </c>
      <c r="D1071" s="46" t="s">
        <v>1223</v>
      </c>
      <c r="E1071" s="48">
        <v>7258.1245753735384</v>
      </c>
      <c r="F1071" s="48">
        <v>5380.5771191710719</v>
      </c>
      <c r="G1071" s="48">
        <v>20289.776372705281</v>
      </c>
      <c r="H1071" s="48">
        <v>12730.072048512</v>
      </c>
      <c r="I1071" s="48">
        <v>19212.616430138882</v>
      </c>
      <c r="J1071" s="48">
        <v>23243.153087960061</v>
      </c>
      <c r="K1071" s="48">
        <v>18712.471484079073</v>
      </c>
      <c r="L1071" s="48">
        <v>11632.021731301887</v>
      </c>
      <c r="M1071" s="48">
        <v>23131.149626610164</v>
      </c>
      <c r="N1071" s="48">
        <v>19963.364268897283</v>
      </c>
    </row>
    <row r="1072" spans="1:14" ht="30.6">
      <c r="A1072" s="46">
        <v>1067</v>
      </c>
      <c r="B1072" s="46" t="s">
        <v>3360</v>
      </c>
      <c r="C1072" s="47" t="s">
        <v>3361</v>
      </c>
      <c r="D1072" s="46" t="s">
        <v>1223</v>
      </c>
      <c r="E1072" s="48">
        <v>7081.5278703766153</v>
      </c>
      <c r="F1072" s="48">
        <v>4611.5502025994238</v>
      </c>
      <c r="G1072" s="48">
        <v>13585.590012290171</v>
      </c>
      <c r="H1072" s="48">
        <v>8911.0504339583986</v>
      </c>
      <c r="I1072" s="48">
        <v>15687.36570901248</v>
      </c>
      <c r="J1072" s="48">
        <v>16035.973835879422</v>
      </c>
      <c r="K1072" s="48">
        <v>14627.587210973856</v>
      </c>
      <c r="L1072" s="48">
        <v>6290.6140645877758</v>
      </c>
      <c r="M1072" s="48">
        <v>12153.116600159481</v>
      </c>
      <c r="N1072" s="48">
        <v>12782.29798512128</v>
      </c>
    </row>
    <row r="1073" spans="1:14" ht="30.6">
      <c r="A1073" s="46">
        <v>1068</v>
      </c>
      <c r="B1073" s="46" t="s">
        <v>3362</v>
      </c>
      <c r="C1073" s="47" t="s">
        <v>3363</v>
      </c>
      <c r="D1073" s="46" t="s">
        <v>1223</v>
      </c>
      <c r="E1073" s="48">
        <v>117078.56979281723</v>
      </c>
      <c r="F1073" s="48">
        <v>153669.59587914546</v>
      </c>
      <c r="G1073" s="48">
        <v>49068.87874124902</v>
      </c>
      <c r="H1073" s="48">
        <v>317691.67804266547</v>
      </c>
      <c r="I1073" s="48">
        <v>20270.1916464768</v>
      </c>
      <c r="J1073" s="48">
        <v>48361.974576274108</v>
      </c>
      <c r="K1073" s="48">
        <v>19829.535306336002</v>
      </c>
      <c r="L1073" s="48">
        <v>180417.10931358821</v>
      </c>
      <c r="M1073" s="48">
        <v>70766.144105574407</v>
      </c>
      <c r="N1073" s="48">
        <v>213263.30649557966</v>
      </c>
    </row>
    <row r="1074" spans="1:14">
      <c r="A1074" s="46">
        <v>1069</v>
      </c>
      <c r="B1074" s="46" t="s">
        <v>3364</v>
      </c>
      <c r="C1074" s="47" t="s">
        <v>3365</v>
      </c>
      <c r="D1074" s="46" t="s">
        <v>1223</v>
      </c>
      <c r="E1074" s="48">
        <v>22523.648317321848</v>
      </c>
      <c r="F1074" s="48">
        <v>3843.8289344430077</v>
      </c>
      <c r="G1074" s="48">
        <v>4645.7010689603358</v>
      </c>
      <c r="H1074" s="48">
        <v>6110.4345832857598</v>
      </c>
      <c r="I1074" s="48">
        <v>5182.1185600558074</v>
      </c>
      <c r="J1074" s="48">
        <v>5045.025476456447</v>
      </c>
      <c r="K1074" s="48">
        <v>5184.3218417565122</v>
      </c>
      <c r="L1074" s="48">
        <v>6658.8069176831996</v>
      </c>
      <c r="M1074" s="48">
        <v>4312.1685497662274</v>
      </c>
      <c r="N1074" s="48">
        <v>5601.2317013452794</v>
      </c>
    </row>
    <row r="1075" spans="1:14" ht="20.399999999999999">
      <c r="A1075" s="46">
        <v>1070</v>
      </c>
      <c r="B1075" s="46" t="s">
        <v>3366</v>
      </c>
      <c r="C1075" s="47" t="s">
        <v>3367</v>
      </c>
      <c r="D1075" s="46" t="s">
        <v>1223</v>
      </c>
      <c r="E1075" s="48">
        <v>53271.572667019005</v>
      </c>
      <c r="F1075" s="48">
        <v>30736.269342976513</v>
      </c>
      <c r="G1075" s="48">
        <v>59011.877124451166</v>
      </c>
      <c r="H1075" s="48">
        <v>50523.371075817471</v>
      </c>
      <c r="I1075" s="48">
        <v>66803.501165345282</v>
      </c>
      <c r="J1075" s="48">
        <v>53873.664909302795</v>
      </c>
      <c r="K1075" s="48">
        <v>64875.89407103337</v>
      </c>
      <c r="L1075" s="48">
        <v>33538.190842064381</v>
      </c>
      <c r="M1075" s="48">
        <v>11369.727551020282</v>
      </c>
      <c r="N1075" s="48">
        <v>57161.287618856964</v>
      </c>
    </row>
    <row r="1076" spans="1:14" ht="30.6">
      <c r="A1076" s="46">
        <v>1071</v>
      </c>
      <c r="B1076" s="46" t="s">
        <v>3368</v>
      </c>
      <c r="C1076" s="47" t="s">
        <v>3369</v>
      </c>
      <c r="D1076" s="46" t="s">
        <v>1223</v>
      </c>
      <c r="E1076" s="48">
        <v>28849.075169245254</v>
      </c>
      <c r="F1076" s="48">
        <v>30736.269342976513</v>
      </c>
      <c r="G1076" s="48">
        <v>46366.249192842712</v>
      </c>
      <c r="H1076" s="48">
        <v>50523.371075817471</v>
      </c>
      <c r="I1076" s="48">
        <v>51116.135456332806</v>
      </c>
      <c r="J1076" s="48">
        <v>53873.664909302795</v>
      </c>
      <c r="K1076" s="48">
        <v>52345.742907861691</v>
      </c>
      <c r="L1076" s="48">
        <v>33538.190842064381</v>
      </c>
      <c r="M1076" s="48">
        <v>11369.727551020282</v>
      </c>
      <c r="N1076" s="48">
        <v>42942.776376980481</v>
      </c>
    </row>
    <row r="1077" spans="1:14">
      <c r="A1077" s="46">
        <v>1072</v>
      </c>
      <c r="B1077" s="46" t="s">
        <v>3370</v>
      </c>
      <c r="C1077" s="47" t="s">
        <v>3371</v>
      </c>
      <c r="D1077" s="46" t="s">
        <v>1336</v>
      </c>
      <c r="E1077" s="48">
        <v>9311.0771710262452</v>
      </c>
      <c r="F1077" s="48">
        <v>69152.362664347645</v>
      </c>
      <c r="G1077" s="48">
        <v>82582.262263423996</v>
      </c>
      <c r="H1077" s="48">
        <v>117116.6628463104</v>
      </c>
      <c r="I1077" s="48">
        <v>68742.389061964801</v>
      </c>
      <c r="J1077" s="48">
        <v>135116.59302838182</v>
      </c>
      <c r="K1077" s="48">
        <v>65819.251164006797</v>
      </c>
      <c r="L1077" s="48">
        <v>75965.236095028216</v>
      </c>
      <c r="M1077" s="48">
        <v>158795.07752821621</v>
      </c>
      <c r="N1077" s="48">
        <v>107715.99425664</v>
      </c>
    </row>
    <row r="1078" spans="1:14">
      <c r="A1078" s="46">
        <v>1073</v>
      </c>
      <c r="B1078" s="46" t="s">
        <v>3372</v>
      </c>
      <c r="C1078" s="47" t="s">
        <v>3373</v>
      </c>
      <c r="D1078" s="46" t="s">
        <v>3374</v>
      </c>
      <c r="E1078" s="48">
        <v>91431.725007290515</v>
      </c>
      <c r="F1078" s="48">
        <v>84518.538863213063</v>
      </c>
      <c r="G1078" s="48">
        <v>45928.319046592922</v>
      </c>
      <c r="H1078" s="48">
        <v>51829.019491049476</v>
      </c>
      <c r="I1078" s="48">
        <v>51116.135456332806</v>
      </c>
      <c r="J1078" s="48">
        <v>33795.569376489249</v>
      </c>
      <c r="K1078" s="48">
        <v>51368.543407965459</v>
      </c>
      <c r="L1078" s="48">
        <v>131989.30394421812</v>
      </c>
      <c r="M1078" s="48">
        <v>149383.82260004393</v>
      </c>
      <c r="N1078" s="48">
        <v>86029.174079636476</v>
      </c>
    </row>
    <row r="1079" spans="1:14">
      <c r="A1079" s="46">
        <v>1074</v>
      </c>
      <c r="B1079" s="46" t="s">
        <v>3375</v>
      </c>
      <c r="C1079" s="47" t="s">
        <v>3376</v>
      </c>
      <c r="D1079" s="46" t="s">
        <v>1223</v>
      </c>
      <c r="E1079" s="48">
        <v>3240.0954308806895</v>
      </c>
      <c r="F1079" s="48">
        <v>29198.215509833215</v>
      </c>
      <c r="G1079" s="48">
        <v>107793.37742691397</v>
      </c>
      <c r="H1079" s="48">
        <v>28883.5542417623</v>
      </c>
      <c r="I1079" s="48">
        <v>121621.1498788608</v>
      </c>
      <c r="J1079" s="48">
        <v>71801.523298853368</v>
      </c>
      <c r="K1079" s="48">
        <v>118909.52702417038</v>
      </c>
      <c r="L1079" s="48">
        <v>43686.995973662713</v>
      </c>
      <c r="M1079" s="48">
        <v>112920.94402006488</v>
      </c>
      <c r="N1079" s="48">
        <v>30384.527659913008</v>
      </c>
    </row>
    <row r="1080" spans="1:14">
      <c r="A1080" s="46">
        <v>1075</v>
      </c>
      <c r="B1080" s="46" t="s">
        <v>3377</v>
      </c>
      <c r="C1080" s="47" t="s">
        <v>3378</v>
      </c>
      <c r="D1080" s="46" t="s">
        <v>1223</v>
      </c>
      <c r="E1080" s="48">
        <v>35298.140914751137</v>
      </c>
      <c r="F1080" s="48">
        <v>47639.193726569982</v>
      </c>
      <c r="G1080" s="48">
        <v>67436.740646732796</v>
      </c>
      <c r="H1080" s="48">
        <v>49476.241046801406</v>
      </c>
      <c r="I1080" s="48">
        <v>51116.135456332806</v>
      </c>
      <c r="J1080" s="48">
        <v>41666.505051091197</v>
      </c>
      <c r="K1080" s="48">
        <v>48912.853755628807</v>
      </c>
      <c r="L1080" s="48">
        <v>46129.864158561795</v>
      </c>
      <c r="M1080" s="48">
        <v>66976.234921900977</v>
      </c>
      <c r="N1080" s="48">
        <v>33212.431562464</v>
      </c>
    </row>
    <row r="1081" spans="1:14" ht="20.399999999999999">
      <c r="A1081" s="46">
        <v>1076</v>
      </c>
      <c r="B1081" s="46" t="s">
        <v>3379</v>
      </c>
      <c r="C1081" s="47" t="s">
        <v>3380</v>
      </c>
      <c r="D1081" s="46" t="s">
        <v>1223</v>
      </c>
      <c r="E1081" s="48">
        <v>63574.813798892304</v>
      </c>
      <c r="F1081" s="48">
        <v>13833.344959383041</v>
      </c>
      <c r="G1081" s="48">
        <v>11374.808993501185</v>
      </c>
      <c r="H1081" s="48">
        <v>17440.851530669057</v>
      </c>
      <c r="I1081" s="48">
        <v>12690.902596055041</v>
      </c>
      <c r="J1081" s="48">
        <v>12423.375235774001</v>
      </c>
      <c r="K1081" s="48">
        <v>12690.902596055041</v>
      </c>
      <c r="L1081" s="48">
        <v>22599.46841925069</v>
      </c>
      <c r="M1081" s="48">
        <v>29843.392348160003</v>
      </c>
      <c r="N1081" s="48">
        <v>10340.735448637441</v>
      </c>
    </row>
    <row r="1082" spans="1:14" ht="20.399999999999999">
      <c r="A1082" s="46">
        <v>1077</v>
      </c>
      <c r="B1082" s="46" t="s">
        <v>3381</v>
      </c>
      <c r="C1082" s="47" t="s">
        <v>3382</v>
      </c>
      <c r="D1082" s="46" t="s">
        <v>1223</v>
      </c>
      <c r="E1082" s="48">
        <v>65649.199680109479</v>
      </c>
      <c r="F1082" s="48">
        <v>8454.0734886272003</v>
      </c>
      <c r="G1082" s="48">
        <v>9242.0323072197134</v>
      </c>
      <c r="H1082" s="48">
        <v>12984.67348948224</v>
      </c>
      <c r="I1082" s="48">
        <v>10399.489627322879</v>
      </c>
      <c r="J1082" s="48">
        <v>7763.9338493038695</v>
      </c>
      <c r="K1082" s="48">
        <v>10223.227091266559</v>
      </c>
      <c r="L1082" s="48">
        <v>18221.629282977789</v>
      </c>
      <c r="M1082" s="48">
        <v>24061.235080704006</v>
      </c>
      <c r="N1082" s="48">
        <v>7468.3089351270401</v>
      </c>
    </row>
    <row r="1083" spans="1:14">
      <c r="A1083" s="46">
        <v>1078</v>
      </c>
      <c r="B1083" s="46" t="s">
        <v>3383</v>
      </c>
      <c r="C1083" s="47" t="s">
        <v>3384</v>
      </c>
      <c r="D1083" s="46" t="s">
        <v>1223</v>
      </c>
      <c r="E1083" s="48">
        <v>28517.845046931692</v>
      </c>
      <c r="F1083" s="48">
        <v>6918.6309523143673</v>
      </c>
      <c r="G1083" s="48">
        <v>19262.231069917696</v>
      </c>
      <c r="H1083" s="48">
        <v>8122.4387911582726</v>
      </c>
      <c r="I1083" s="48">
        <v>6874.2389061964795</v>
      </c>
      <c r="J1083" s="48">
        <v>7180.1523298853372</v>
      </c>
      <c r="K1083" s="48">
        <v>6169.1887619711997</v>
      </c>
      <c r="L1083" s="48">
        <v>11159.377004987902</v>
      </c>
      <c r="M1083" s="48">
        <v>14735.174971904</v>
      </c>
      <c r="N1083" s="48">
        <v>21543.198851328001</v>
      </c>
    </row>
    <row r="1084" spans="1:14" ht="20.399999999999999">
      <c r="A1084" s="46">
        <v>1079</v>
      </c>
      <c r="B1084" s="46" t="s">
        <v>3385</v>
      </c>
      <c r="C1084" s="47" t="s">
        <v>3386</v>
      </c>
      <c r="D1084" s="46" t="s">
        <v>1223</v>
      </c>
      <c r="E1084" s="48">
        <v>24936.896351320618</v>
      </c>
      <c r="F1084" s="48">
        <v>38418.704618201598</v>
      </c>
      <c r="G1084" s="48">
        <v>45958.824216166395</v>
      </c>
      <c r="H1084" s="48">
        <v>38190.216145535996</v>
      </c>
      <c r="I1084" s="48">
        <v>22737.86715126528</v>
      </c>
      <c r="J1084" s="48">
        <v>29435.921860310351</v>
      </c>
      <c r="K1084" s="48">
        <v>21504.029398871044</v>
      </c>
      <c r="L1084" s="48">
        <v>84748.332984293898</v>
      </c>
      <c r="M1084" s="48">
        <v>111912.72130560002</v>
      </c>
      <c r="N1084" s="48">
        <v>28437.02248375296</v>
      </c>
    </row>
    <row r="1085" spans="1:14">
      <c r="A1085" s="46">
        <v>1080</v>
      </c>
      <c r="B1085" s="46" t="s">
        <v>3387</v>
      </c>
      <c r="C1085" s="47" t="s">
        <v>3388</v>
      </c>
      <c r="D1085" s="46" t="s">
        <v>1223</v>
      </c>
      <c r="E1085" s="48">
        <v>12243.303276852705</v>
      </c>
      <c r="F1085" s="48">
        <v>27661.467325105154</v>
      </c>
      <c r="G1085" s="48">
        <v>38803.870900695038</v>
      </c>
      <c r="H1085" s="48">
        <v>23117.810840097791</v>
      </c>
      <c r="I1085" s="48">
        <v>22737.86715126528</v>
      </c>
      <c r="J1085" s="48">
        <v>14452.196195234703</v>
      </c>
      <c r="K1085" s="48">
        <v>21504.029398871044</v>
      </c>
      <c r="L1085" s="48">
        <v>39831.416203482622</v>
      </c>
      <c r="M1085" s="48">
        <v>52658.665798328322</v>
      </c>
      <c r="N1085" s="48">
        <v>13931.268590525442</v>
      </c>
    </row>
    <row r="1086" spans="1:14">
      <c r="A1086" s="46">
        <v>1081</v>
      </c>
      <c r="B1086" s="46" t="s">
        <v>3389</v>
      </c>
      <c r="C1086" s="47" t="s">
        <v>3390</v>
      </c>
      <c r="D1086" s="46" t="s">
        <v>1223</v>
      </c>
      <c r="E1086" s="48">
        <v>30515.910623468309</v>
      </c>
      <c r="F1086" s="48">
        <v>69152.362664347645</v>
      </c>
      <c r="G1086" s="48">
        <v>102702.30434214912</v>
      </c>
      <c r="H1086" s="48">
        <v>45471.817357284861</v>
      </c>
      <c r="I1086" s="48">
        <v>29788.368593518084</v>
      </c>
      <c r="J1086" s="48">
        <v>26999.895273107097</v>
      </c>
      <c r="K1086" s="48">
        <v>29612.106057461762</v>
      </c>
      <c r="L1086" s="48">
        <v>135293.9000831703</v>
      </c>
      <c r="M1086" s="48">
        <v>178314.26928025601</v>
      </c>
      <c r="N1086" s="48">
        <v>43086.397702656002</v>
      </c>
    </row>
    <row r="1087" spans="1:14">
      <c r="A1087" s="46">
        <v>1082</v>
      </c>
      <c r="B1087" s="46" t="s">
        <v>3391</v>
      </c>
      <c r="C1087" s="47" t="s">
        <v>3392</v>
      </c>
      <c r="D1087" s="46" t="s">
        <v>1223</v>
      </c>
      <c r="E1087" s="48">
        <v>43520.890541032837</v>
      </c>
      <c r="F1087" s="48">
        <v>99884.715062078467</v>
      </c>
      <c r="G1087" s="48">
        <v>55057.888021918203</v>
      </c>
      <c r="H1087" s="48">
        <v>122208.6916657152</v>
      </c>
      <c r="I1087" s="48">
        <v>61515.625083655679</v>
      </c>
      <c r="J1087" s="48">
        <v>51372.773708830799</v>
      </c>
      <c r="K1087" s="48">
        <v>61339.362547599361</v>
      </c>
      <c r="L1087" s="48">
        <v>226561.33560471758</v>
      </c>
      <c r="M1087" s="48">
        <v>299180.00829030405</v>
      </c>
      <c r="N1087" s="48">
        <v>49549.357358054403</v>
      </c>
    </row>
    <row r="1088" spans="1:14">
      <c r="A1088" s="46">
        <v>1083</v>
      </c>
      <c r="B1088" s="46" t="s">
        <v>3393</v>
      </c>
      <c r="C1088" s="47" t="s">
        <v>3394</v>
      </c>
      <c r="D1088" s="46" t="s">
        <v>1223</v>
      </c>
      <c r="E1088" s="48">
        <v>92819.228146382782</v>
      </c>
      <c r="F1088" s="48">
        <v>169035.77207801086</v>
      </c>
      <c r="G1088" s="48">
        <v>117181.94526707199</v>
      </c>
      <c r="H1088" s="48">
        <v>155306.87899184643</v>
      </c>
      <c r="I1088" s="48">
        <v>84429.754770977277</v>
      </c>
      <c r="J1088" s="48">
        <v>71819.541246983572</v>
      </c>
      <c r="K1088" s="48">
        <v>84253.492234920981</v>
      </c>
      <c r="L1088" s="48">
        <v>579019.81964818074</v>
      </c>
      <c r="M1088" s="48">
        <v>1078092.54857728</v>
      </c>
      <c r="N1088" s="48">
        <v>78991.729121536002</v>
      </c>
    </row>
    <row r="1089" spans="1:14" ht="20.399999999999999">
      <c r="A1089" s="46">
        <v>1084</v>
      </c>
      <c r="B1089" s="46" t="s">
        <v>3395</v>
      </c>
      <c r="C1089" s="47" t="s">
        <v>3396</v>
      </c>
      <c r="D1089" s="46" t="s">
        <v>1223</v>
      </c>
      <c r="E1089" s="48">
        <v>12781.665858065871</v>
      </c>
      <c r="F1089" s="48">
        <v>12376.241327984129</v>
      </c>
      <c r="G1089" s="48">
        <v>15472.109983035258</v>
      </c>
      <c r="H1089" s="48">
        <v>19092.496775937532</v>
      </c>
      <c r="I1089" s="48">
        <v>17449.991069575681</v>
      </c>
      <c r="J1089" s="48">
        <v>19452.176801365647</v>
      </c>
      <c r="K1089" s="48">
        <v>17074.551867775717</v>
      </c>
      <c r="L1089" s="48">
        <v>17669.340003334655</v>
      </c>
      <c r="M1089" s="48">
        <v>45854.372342947834</v>
      </c>
      <c r="N1089" s="48">
        <v>17090.93775538688</v>
      </c>
    </row>
    <row r="1090" spans="1:14" ht="20.399999999999999">
      <c r="A1090" s="46">
        <v>1085</v>
      </c>
      <c r="B1090" s="46" t="s">
        <v>3397</v>
      </c>
      <c r="C1090" s="47" t="s">
        <v>3398</v>
      </c>
      <c r="D1090" s="46" t="s">
        <v>1223</v>
      </c>
      <c r="E1090" s="48">
        <v>41155.710730928637</v>
      </c>
      <c r="F1090" s="48">
        <v>39955.452802929663</v>
      </c>
      <c r="G1090" s="48">
        <v>50785.362486817918</v>
      </c>
      <c r="H1090" s="48">
        <v>61466.010443876869</v>
      </c>
      <c r="I1090" s="48">
        <v>57990.374362529285</v>
      </c>
      <c r="J1090" s="48">
        <v>62621.378726515657</v>
      </c>
      <c r="K1090" s="48">
        <v>55332.335318799982</v>
      </c>
      <c r="L1090" s="48">
        <v>56891.018396903943</v>
      </c>
      <c r="M1090" s="48">
        <v>147635.26194634751</v>
      </c>
      <c r="N1090" s="48">
        <v>9622.6288202598407</v>
      </c>
    </row>
    <row r="1091" spans="1:14">
      <c r="A1091" s="46">
        <v>1086</v>
      </c>
      <c r="B1091" s="46" t="s">
        <v>3399</v>
      </c>
      <c r="C1091" s="47" t="s">
        <v>3400</v>
      </c>
      <c r="D1091" s="46" t="s">
        <v>1223</v>
      </c>
      <c r="E1091" s="48">
        <v>3184.3917845045166</v>
      </c>
      <c r="F1091" s="48">
        <v>3089.1641504389122</v>
      </c>
      <c r="G1091" s="48">
        <v>8029.7377536767999</v>
      </c>
      <c r="H1091" s="48">
        <v>4761.6997703511042</v>
      </c>
      <c r="I1091" s="48">
        <v>4406.5634014080006</v>
      </c>
      <c r="J1091" s="48">
        <v>4852.2334314632899</v>
      </c>
      <c r="K1091" s="48">
        <v>4299.0432544136447</v>
      </c>
      <c r="L1091" s="48">
        <v>4407.8690498232318</v>
      </c>
      <c r="M1091" s="48">
        <v>11433.7496933888</v>
      </c>
      <c r="N1091" s="48">
        <v>3518.7224790502396</v>
      </c>
    </row>
    <row r="1092" spans="1:14" ht="20.399999999999999">
      <c r="A1092" s="46">
        <v>1087</v>
      </c>
      <c r="B1092" s="46" t="s">
        <v>3401</v>
      </c>
      <c r="C1092" s="47" t="s">
        <v>3402</v>
      </c>
      <c r="D1092" s="46" t="s">
        <v>1223</v>
      </c>
      <c r="E1092" s="48">
        <v>38508.172929614761</v>
      </c>
      <c r="F1092" s="48">
        <v>9992.1273217704984</v>
      </c>
      <c r="G1092" s="48">
        <v>9388.324989552797</v>
      </c>
      <c r="H1092" s="48">
        <v>29738.753953739266</v>
      </c>
      <c r="I1092" s="48">
        <v>10399.489627322879</v>
      </c>
      <c r="J1092" s="48">
        <v>26396.294010745343</v>
      </c>
      <c r="K1092" s="48">
        <v>10549.665308042864</v>
      </c>
      <c r="L1092" s="48">
        <v>35608.949228622339</v>
      </c>
      <c r="M1092" s="48">
        <v>16786.908195840002</v>
      </c>
      <c r="N1092" s="48">
        <v>78848.107795860473</v>
      </c>
    </row>
    <row r="1093" spans="1:14">
      <c r="A1093" s="46">
        <v>1088</v>
      </c>
      <c r="B1093" s="46" t="s">
        <v>3403</v>
      </c>
      <c r="C1093" s="47" t="s">
        <v>3404</v>
      </c>
      <c r="D1093" s="46" t="s">
        <v>1223</v>
      </c>
      <c r="E1093" s="48">
        <v>60903.603135073303</v>
      </c>
      <c r="F1093" s="48">
        <v>12295.291126239743</v>
      </c>
      <c r="G1093" s="48">
        <v>14896.85271570767</v>
      </c>
      <c r="H1093" s="48">
        <v>15530.687899184641</v>
      </c>
      <c r="I1093" s="48">
        <v>16744.940925350398</v>
      </c>
      <c r="J1093" s="48">
        <v>19819.742943221758</v>
      </c>
      <c r="K1093" s="48">
        <v>16495.97009317085</v>
      </c>
      <c r="L1093" s="48">
        <v>17803.821790103553</v>
      </c>
      <c r="M1093" s="48">
        <v>44765.088522240003</v>
      </c>
      <c r="N1093" s="48">
        <v>14218.51124187648</v>
      </c>
    </row>
    <row r="1094" spans="1:14">
      <c r="A1094" s="46">
        <v>1089</v>
      </c>
      <c r="B1094" s="46" t="s">
        <v>3405</v>
      </c>
      <c r="C1094" s="47" t="s">
        <v>3406</v>
      </c>
      <c r="D1094" s="46" t="s">
        <v>1223</v>
      </c>
      <c r="E1094" s="48">
        <v>92958.131100901359</v>
      </c>
      <c r="F1094" s="48">
        <v>10759.848589926913</v>
      </c>
      <c r="G1094" s="48">
        <v>13916.762836632211</v>
      </c>
      <c r="H1094" s="48">
        <v>16263.156660129793</v>
      </c>
      <c r="I1094" s="48">
        <v>15687.36570901248</v>
      </c>
      <c r="J1094" s="48">
        <v>17297.230204993532</v>
      </c>
      <c r="K1094" s="48">
        <v>15366.56789338998</v>
      </c>
      <c r="L1094" s="48">
        <v>4830.8991363584</v>
      </c>
      <c r="M1094" s="48">
        <v>89530.177044480006</v>
      </c>
      <c r="N1094" s="48">
        <v>13787.64726484992</v>
      </c>
    </row>
    <row r="1095" spans="1:14">
      <c r="A1095" s="46">
        <v>1090</v>
      </c>
      <c r="B1095" s="46" t="s">
        <v>3407</v>
      </c>
      <c r="C1095" s="47" t="s">
        <v>3408</v>
      </c>
      <c r="D1095" s="46" t="s">
        <v>1223</v>
      </c>
      <c r="E1095" s="48">
        <v>24771.875740536965</v>
      </c>
      <c r="F1095" s="48">
        <v>22898.461906338816</v>
      </c>
      <c r="G1095" s="48">
        <v>29362.015631766139</v>
      </c>
      <c r="H1095" s="48">
        <v>35547.583753106432</v>
      </c>
      <c r="I1095" s="48">
        <v>33489.881850700796</v>
      </c>
      <c r="J1095" s="48">
        <v>39459.306405141506</v>
      </c>
      <c r="K1095" s="48">
        <v>32028.665426793912</v>
      </c>
      <c r="L1095" s="48">
        <v>12394.520405797377</v>
      </c>
      <c r="M1095" s="48">
        <v>85374.484659998736</v>
      </c>
      <c r="N1095" s="48">
        <v>31453.070322938882</v>
      </c>
    </row>
    <row r="1096" spans="1:14">
      <c r="A1096" s="46">
        <v>1091</v>
      </c>
      <c r="B1096" s="46" t="s">
        <v>3409</v>
      </c>
      <c r="C1096" s="47" t="s">
        <v>3410</v>
      </c>
      <c r="D1096" s="46" t="s">
        <v>1223</v>
      </c>
      <c r="E1096" s="48">
        <v>11240.531641658437</v>
      </c>
      <c r="F1096" s="48">
        <v>10604.476428514305</v>
      </c>
      <c r="G1096" s="48">
        <v>13197.543142980627</v>
      </c>
      <c r="H1096" s="48">
        <v>16263.156660129793</v>
      </c>
      <c r="I1096" s="48">
        <v>14788.42677512525</v>
      </c>
      <c r="J1096" s="48">
        <v>12432.384209839103</v>
      </c>
      <c r="K1096" s="48">
        <v>14660.636436484418</v>
      </c>
      <c r="L1096" s="48">
        <v>4830.8991363584</v>
      </c>
      <c r="M1096" s="48">
        <v>39061.270159697924</v>
      </c>
      <c r="N1096" s="48">
        <v>9909.8714716108789</v>
      </c>
    </row>
    <row r="1097" spans="1:14">
      <c r="A1097" s="46">
        <v>1092</v>
      </c>
      <c r="B1097" s="46" t="s">
        <v>3411</v>
      </c>
      <c r="C1097" s="47" t="s">
        <v>3412</v>
      </c>
      <c r="D1097" s="46" t="s">
        <v>1223</v>
      </c>
      <c r="E1097" s="48">
        <v>5233.8217740945229</v>
      </c>
      <c r="F1097" s="48">
        <v>5226.510606173696</v>
      </c>
      <c r="G1097" s="48">
        <v>10848.724077551755</v>
      </c>
      <c r="H1097" s="48">
        <v>8062.3789640575997</v>
      </c>
      <c r="I1097" s="48">
        <v>12162.11498788608</v>
      </c>
      <c r="J1097" s="48">
        <v>8558.5253618457591</v>
      </c>
      <c r="K1097" s="48">
        <v>12045.781714088913</v>
      </c>
      <c r="L1097" s="48">
        <v>4087.985188091392</v>
      </c>
      <c r="M1097" s="48">
        <v>190960.40678778884</v>
      </c>
      <c r="N1097" s="48">
        <v>6822.0129695872001</v>
      </c>
    </row>
    <row r="1098" spans="1:14">
      <c r="A1098" s="46">
        <v>1093</v>
      </c>
      <c r="B1098" s="46" t="s">
        <v>3413</v>
      </c>
      <c r="C1098" s="47" t="s">
        <v>3414</v>
      </c>
      <c r="D1098" s="46" t="s">
        <v>1223</v>
      </c>
      <c r="E1098" s="48">
        <v>11240.531641658437</v>
      </c>
      <c r="F1098" s="48">
        <v>10604.476428514305</v>
      </c>
      <c r="G1098" s="48">
        <v>13916.762836632211</v>
      </c>
      <c r="H1098" s="48">
        <v>16263.156660129793</v>
      </c>
      <c r="I1098" s="48">
        <v>15687.36570901248</v>
      </c>
      <c r="J1098" s="48">
        <v>17297.230204993532</v>
      </c>
      <c r="K1098" s="48">
        <v>15366.56789338998</v>
      </c>
      <c r="L1098" s="48">
        <v>4830.8991363584</v>
      </c>
      <c r="M1098" s="48">
        <v>39061.270159697924</v>
      </c>
      <c r="N1098" s="48">
        <v>13787.64726484992</v>
      </c>
    </row>
    <row r="1099" spans="1:14">
      <c r="A1099" s="46">
        <v>1094</v>
      </c>
      <c r="B1099" s="46" t="s">
        <v>3415</v>
      </c>
      <c r="C1099" s="47" t="s">
        <v>3416</v>
      </c>
      <c r="D1099" s="46" t="s">
        <v>1223</v>
      </c>
      <c r="E1099" s="48">
        <v>24771.875740536965</v>
      </c>
      <c r="F1099" s="48">
        <v>22898.461906338816</v>
      </c>
      <c r="G1099" s="48">
        <v>24232.834586705918</v>
      </c>
      <c r="H1099" s="48">
        <v>35547.583753106432</v>
      </c>
      <c r="I1099" s="48">
        <v>24500.492511828481</v>
      </c>
      <c r="J1099" s="48">
        <v>39459.306405141506</v>
      </c>
      <c r="K1099" s="48">
        <v>24155.017941158098</v>
      </c>
      <c r="L1099" s="48">
        <v>12394.520405797377</v>
      </c>
      <c r="M1099" s="48">
        <v>85374.484659998736</v>
      </c>
      <c r="N1099" s="48">
        <v>30016.857066183682</v>
      </c>
    </row>
    <row r="1100" spans="1:14">
      <c r="A1100" s="46">
        <v>1095</v>
      </c>
      <c r="B1100" s="46" t="s">
        <v>3417</v>
      </c>
      <c r="C1100" s="47" t="s">
        <v>3418</v>
      </c>
      <c r="D1100" s="46" t="s">
        <v>1223</v>
      </c>
      <c r="E1100" s="48">
        <v>53271.572667019005</v>
      </c>
      <c r="F1100" s="48">
        <v>13833.344959383041</v>
      </c>
      <c r="G1100" s="48">
        <v>15303.541633089897</v>
      </c>
      <c r="H1100" s="48">
        <v>15530.687899184641</v>
      </c>
      <c r="I1100" s="48">
        <v>17432.364815970046</v>
      </c>
      <c r="J1100" s="48">
        <v>71891.613039504387</v>
      </c>
      <c r="K1100" s="48">
        <v>16716.033869437164</v>
      </c>
      <c r="L1100" s="48">
        <v>14696.378561851392</v>
      </c>
      <c r="M1100" s="48">
        <v>124036.59944704</v>
      </c>
      <c r="N1100" s="48">
        <v>18527.15101214208</v>
      </c>
    </row>
    <row r="1101" spans="1:14">
      <c r="A1101" s="46">
        <v>1096</v>
      </c>
      <c r="B1101" s="46" t="s">
        <v>3419</v>
      </c>
      <c r="C1101" s="47" t="s">
        <v>3420</v>
      </c>
      <c r="D1101" s="46" t="s">
        <v>1223</v>
      </c>
      <c r="E1101" s="48">
        <v>20798.046228494768</v>
      </c>
      <c r="F1101" s="48">
        <v>6918.6309523143673</v>
      </c>
      <c r="G1101" s="48">
        <v>11967.246961912704</v>
      </c>
      <c r="H1101" s="48">
        <v>17094.854700632575</v>
      </c>
      <c r="I1101" s="48">
        <v>14065.750377294336</v>
      </c>
      <c r="J1101" s="48">
        <v>14396.340556031077</v>
      </c>
      <c r="K1101" s="48">
        <v>12638.023835238144</v>
      </c>
      <c r="L1101" s="48">
        <v>16854.615392229887</v>
      </c>
      <c r="M1101" s="48">
        <v>44765.088522240003</v>
      </c>
      <c r="N1101" s="48">
        <v>21399.577525652479</v>
      </c>
    </row>
    <row r="1102" spans="1:14" ht="30.6">
      <c r="A1102" s="46">
        <v>1097</v>
      </c>
      <c r="B1102" s="46" t="s">
        <v>3421</v>
      </c>
      <c r="C1102" s="47" t="s">
        <v>3422</v>
      </c>
      <c r="D1102" s="46" t="s">
        <v>1223</v>
      </c>
      <c r="E1102" s="48">
        <v>24824.451102424613</v>
      </c>
      <c r="F1102" s="48">
        <v>15061.960118116353</v>
      </c>
      <c r="G1102" s="48">
        <v>34117.475708340848</v>
      </c>
      <c r="H1102" s="48">
        <v>43536.846405911041</v>
      </c>
      <c r="I1102" s="48">
        <v>37896.445252108802</v>
      </c>
      <c r="J1102" s="48">
        <v>43062.896031181823</v>
      </c>
      <c r="K1102" s="48">
        <v>38233.459221048484</v>
      </c>
      <c r="L1102" s="48">
        <v>12679.151760317951</v>
      </c>
      <c r="M1102" s="48">
        <v>55956.360652800009</v>
      </c>
      <c r="N1102" s="48">
        <v>34325.496836449282</v>
      </c>
    </row>
    <row r="1103" spans="1:14" ht="30.6">
      <c r="A1103" s="46">
        <v>1098</v>
      </c>
      <c r="B1103" s="46" t="s">
        <v>3423</v>
      </c>
      <c r="C1103" s="47" t="s">
        <v>3424</v>
      </c>
      <c r="D1103" s="46" t="s">
        <v>1223</v>
      </c>
      <c r="E1103" s="48">
        <v>27322.669075634389</v>
      </c>
      <c r="F1103" s="48">
        <v>15061.960118116353</v>
      </c>
      <c r="G1103" s="48">
        <v>30708.508646371847</v>
      </c>
      <c r="H1103" s="48">
        <v>51656.673900238849</v>
      </c>
      <c r="I1103" s="48">
        <v>33489.881850700796</v>
      </c>
      <c r="J1103" s="48">
        <v>61080.844161383422</v>
      </c>
      <c r="K1103" s="48">
        <v>35033.236616409937</v>
      </c>
      <c r="L1103" s="48">
        <v>12679.151760317951</v>
      </c>
      <c r="M1103" s="48">
        <v>67147.632783360008</v>
      </c>
      <c r="N1103" s="48">
        <v>37197.923349959681</v>
      </c>
    </row>
    <row r="1104" spans="1:14" ht="20.399999999999999">
      <c r="A1104" s="46">
        <v>1099</v>
      </c>
      <c r="B1104" s="46" t="s">
        <v>3425</v>
      </c>
      <c r="C1104" s="47" t="s">
        <v>3426</v>
      </c>
      <c r="D1104" s="46" t="s">
        <v>1223</v>
      </c>
      <c r="E1104" s="48">
        <v>306975.52948607999</v>
      </c>
      <c r="F1104" s="48">
        <v>35345.208248745475</v>
      </c>
      <c r="G1104" s="48">
        <v>39215.150151493122</v>
      </c>
      <c r="H1104" s="48">
        <v>10896.941673526273</v>
      </c>
      <c r="I1104" s="48">
        <v>5111.6135456332795</v>
      </c>
      <c r="J1104" s="48">
        <v>49549.357358054403</v>
      </c>
      <c r="K1104" s="48">
        <v>5100.5971371297601</v>
      </c>
      <c r="L1104" s="48">
        <v>52225.936609279997</v>
      </c>
      <c r="M1104" s="48">
        <v>93260.60108800001</v>
      </c>
      <c r="N1104" s="48">
        <v>6606.5809810739211</v>
      </c>
    </row>
    <row r="1105" spans="1:14">
      <c r="A1105" s="46">
        <v>1100</v>
      </c>
      <c r="B1105" s="46" t="s">
        <v>3427</v>
      </c>
      <c r="C1105" s="47" t="s">
        <v>3428</v>
      </c>
      <c r="D1105" s="46" t="s">
        <v>1223</v>
      </c>
      <c r="E1105" s="48">
        <v>9358.2125911969488</v>
      </c>
      <c r="F1105" s="48">
        <v>9069.0338922014726</v>
      </c>
      <c r="G1105" s="48">
        <v>11887.465315499954</v>
      </c>
      <c r="H1105" s="48">
        <v>13982.188878719488</v>
      </c>
      <c r="I1105" s="48">
        <v>13924.740348449279</v>
      </c>
      <c r="J1105" s="48">
        <v>10625.904730305092</v>
      </c>
      <c r="K1105" s="48">
        <v>12601.00870266632</v>
      </c>
      <c r="L1105" s="48">
        <v>12937.670146533888</v>
      </c>
      <c r="M1105" s="48">
        <v>33581.277239767041</v>
      </c>
      <c r="N1105" s="48">
        <v>12782.29798512128</v>
      </c>
    </row>
    <row r="1106" spans="1:14">
      <c r="A1106" s="46">
        <v>1101</v>
      </c>
      <c r="B1106" s="46" t="s">
        <v>3429</v>
      </c>
      <c r="C1106" s="47" t="s">
        <v>3430</v>
      </c>
      <c r="D1106" s="46" t="s">
        <v>1223</v>
      </c>
      <c r="E1106" s="48">
        <v>2757.3304956205293</v>
      </c>
      <c r="F1106" s="48">
        <v>2690.941383793152</v>
      </c>
      <c r="G1106" s="48">
        <v>3637.1741674011246</v>
      </c>
      <c r="H1106" s="48">
        <v>4124.5433437178881</v>
      </c>
      <c r="I1106" s="48">
        <v>4406.5634014080006</v>
      </c>
      <c r="J1106" s="48">
        <v>3135.1229746550785</v>
      </c>
      <c r="K1106" s="48">
        <v>3709.4450713052547</v>
      </c>
      <c r="L1106" s="48">
        <v>3805.96513040128</v>
      </c>
      <c r="M1106" s="48">
        <v>9941.5800759808008</v>
      </c>
      <c r="N1106" s="48">
        <v>3734.15446756352</v>
      </c>
    </row>
    <row r="1107" spans="1:14">
      <c r="A1107" s="46">
        <v>1102</v>
      </c>
      <c r="B1107" s="46" t="s">
        <v>3431</v>
      </c>
      <c r="C1107" s="47" t="s">
        <v>3432</v>
      </c>
      <c r="D1107" s="46" t="s">
        <v>1223</v>
      </c>
      <c r="E1107" s="48">
        <v>830.91272511123691</v>
      </c>
      <c r="F1107" s="48">
        <v>816.03025951999996</v>
      </c>
      <c r="G1107" s="48">
        <v>1014.6487605661298</v>
      </c>
      <c r="H1107" s="48">
        <v>1248.1998849617921</v>
      </c>
      <c r="I1107" s="48">
        <v>1145.7064843660801</v>
      </c>
      <c r="J1107" s="48">
        <v>949.18550749902033</v>
      </c>
      <c r="K1107" s="48">
        <v>1118.3857912773506</v>
      </c>
      <c r="L1107" s="48">
        <v>1155.4988474803199</v>
      </c>
      <c r="M1107" s="48">
        <v>2995.5305069465599</v>
      </c>
      <c r="N1107" s="48">
        <v>1220.7812682419199</v>
      </c>
    </row>
    <row r="1108" spans="1:14">
      <c r="A1108" s="46">
        <v>1103</v>
      </c>
      <c r="B1108" s="46" t="s">
        <v>3433</v>
      </c>
      <c r="C1108" s="47" t="s">
        <v>3434</v>
      </c>
      <c r="D1108" s="46" t="s">
        <v>1223</v>
      </c>
      <c r="E1108" s="48">
        <v>14905.367376157441</v>
      </c>
      <c r="F1108" s="48">
        <v>14445.694066126849</v>
      </c>
      <c r="G1108" s="48">
        <v>18371.896359086844</v>
      </c>
      <c r="H1108" s="48">
        <v>22265.222424951298</v>
      </c>
      <c r="I1108" s="48">
        <v>20975.241790702079</v>
      </c>
      <c r="J1108" s="48">
        <v>16919.934371147116</v>
      </c>
      <c r="K1108" s="48">
        <v>20019.898845276828</v>
      </c>
      <c r="L1108" s="48">
        <v>20605.743289191425</v>
      </c>
      <c r="M1108" s="48">
        <v>53475.628663859206</v>
      </c>
      <c r="N1108" s="48">
        <v>19963.364268897283</v>
      </c>
    </row>
    <row r="1109" spans="1:14">
      <c r="A1109" s="46">
        <v>1104</v>
      </c>
      <c r="B1109" s="46" t="s">
        <v>3435</v>
      </c>
      <c r="C1109" s="47" t="s">
        <v>3436</v>
      </c>
      <c r="D1109" s="46" t="s">
        <v>1223</v>
      </c>
      <c r="E1109" s="48">
        <v>56249.077913605652</v>
      </c>
      <c r="F1109" s="48">
        <v>55322.934650210307</v>
      </c>
      <c r="G1109" s="48">
        <v>68504.392204715274</v>
      </c>
      <c r="H1109" s="48">
        <v>84006.724684442102</v>
      </c>
      <c r="I1109" s="48">
        <v>77379.253328724488</v>
      </c>
      <c r="J1109" s="48">
        <v>63841.914532855517</v>
      </c>
      <c r="K1109" s="48">
        <v>75481.787128078198</v>
      </c>
      <c r="L1109" s="48">
        <v>77744.834884989454</v>
      </c>
      <c r="M1109" s="48">
        <v>201778.63651399681</v>
      </c>
      <c r="N1109" s="48">
        <v>84814.137664421578</v>
      </c>
    </row>
    <row r="1110" spans="1:14">
      <c r="A1110" s="46">
        <v>1105</v>
      </c>
      <c r="B1110" s="46" t="s">
        <v>3437</v>
      </c>
      <c r="C1110" s="47" t="s">
        <v>3438</v>
      </c>
      <c r="D1110" s="46" t="s">
        <v>1223</v>
      </c>
      <c r="E1110" s="48">
        <v>1408.8380562640245</v>
      </c>
      <c r="F1110" s="48">
        <v>1385.2929685611521</v>
      </c>
      <c r="G1110" s="48">
        <v>1678.9692024782476</v>
      </c>
      <c r="H1110" s="48">
        <v>2111.2334874301441</v>
      </c>
      <c r="I1110" s="48">
        <v>1850.7566285913601</v>
      </c>
      <c r="J1110" s="48">
        <v>1603.2370246253381</v>
      </c>
      <c r="K1110" s="48">
        <v>1895.7035752857221</v>
      </c>
      <c r="L1110" s="48">
        <v>1949.3330839413759</v>
      </c>
      <c r="M1110" s="48">
        <v>5065.9158511001606</v>
      </c>
      <c r="N1110" s="48">
        <v>1867.07723378176</v>
      </c>
    </row>
    <row r="1111" spans="1:14">
      <c r="A1111" s="46">
        <v>1106</v>
      </c>
      <c r="B1111" s="46" t="s">
        <v>3439</v>
      </c>
      <c r="C1111" s="47" t="s">
        <v>3440</v>
      </c>
      <c r="D1111" s="46" t="s">
        <v>1223</v>
      </c>
      <c r="E1111" s="48">
        <v>122747.62676042703</v>
      </c>
      <c r="F1111" s="48">
        <v>119862.44146354329</v>
      </c>
      <c r="G1111" s="48">
        <v>144129.88878973702</v>
      </c>
      <c r="H1111" s="48">
        <v>183320.87138906418</v>
      </c>
      <c r="I1111" s="48">
        <v>156873.65709012479</v>
      </c>
      <c r="J1111" s="48">
        <v>139315.13530168138</v>
      </c>
      <c r="K1111" s="48">
        <v>164738.49144895782</v>
      </c>
      <c r="L1111" s="48">
        <v>169661.17766890698</v>
      </c>
      <c r="M1111" s="48">
        <v>440328.06282497034</v>
      </c>
      <c r="N1111" s="48">
        <v>185080.49375827235</v>
      </c>
    </row>
    <row r="1112" spans="1:14">
      <c r="A1112" s="46">
        <v>1107</v>
      </c>
      <c r="B1112" s="46" t="s">
        <v>3441</v>
      </c>
      <c r="C1112" s="47" t="s">
        <v>3442</v>
      </c>
      <c r="D1112" s="46" t="s">
        <v>1223</v>
      </c>
      <c r="E1112" s="48">
        <v>7125.4247656187072</v>
      </c>
      <c r="F1112" s="48">
        <v>6918.6309523143673</v>
      </c>
      <c r="G1112" s="48">
        <v>8961.611668838259</v>
      </c>
      <c r="H1112" s="48">
        <v>10651.479771462657</v>
      </c>
      <c r="I1112" s="48">
        <v>10399.489627322879</v>
      </c>
      <c r="J1112" s="48">
        <v>8095.1037359369739</v>
      </c>
      <c r="K1112" s="48">
        <v>9597.4950882666235</v>
      </c>
      <c r="L1112" s="48">
        <v>9851.1172929254408</v>
      </c>
      <c r="M1112" s="48">
        <v>25579.517666416643</v>
      </c>
      <c r="N1112" s="48">
        <v>9622.6288202598407</v>
      </c>
    </row>
    <row r="1113" spans="1:14" ht="30.6">
      <c r="A1113" s="46">
        <v>1108</v>
      </c>
      <c r="B1113" s="46" t="s">
        <v>3443</v>
      </c>
      <c r="C1113" s="47" t="s">
        <v>3444</v>
      </c>
      <c r="D1113" s="46" t="s">
        <v>1223</v>
      </c>
      <c r="E1113" s="48">
        <v>586711.53367030621</v>
      </c>
      <c r="F1113" s="48">
        <v>461004.87069219071</v>
      </c>
      <c r="G1113" s="48">
        <v>666729.3632382208</v>
      </c>
      <c r="H1113" s="48">
        <v>645286.69931486563</v>
      </c>
      <c r="I1113" s="48">
        <v>456519.96838586882</v>
      </c>
      <c r="J1113" s="48">
        <v>688105.43909239897</v>
      </c>
      <c r="K1113" s="48">
        <v>443300.2781816448</v>
      </c>
      <c r="L1113" s="48">
        <v>821397.78015501867</v>
      </c>
      <c r="M1113" s="48">
        <v>708780.56826880015</v>
      </c>
      <c r="N1113" s="48">
        <v>548489.84275481093</v>
      </c>
    </row>
    <row r="1114" spans="1:14" ht="20.399999999999999">
      <c r="A1114" s="46">
        <v>1109</v>
      </c>
      <c r="B1114" s="46" t="s">
        <v>3445</v>
      </c>
      <c r="C1114" s="47" t="s">
        <v>3446</v>
      </c>
      <c r="D1114" s="46" t="s">
        <v>1223</v>
      </c>
      <c r="E1114" s="48">
        <v>345206.00694430782</v>
      </c>
      <c r="F1114" s="48">
        <v>291970.40426259511</v>
      </c>
      <c r="G1114" s="48">
        <v>351219.423697408</v>
      </c>
      <c r="H1114" s="48">
        <v>359746.6134972882</v>
      </c>
      <c r="I1114" s="48">
        <v>280257.43232954881</v>
      </c>
      <c r="J1114" s="48">
        <v>412430.83270031464</v>
      </c>
      <c r="K1114" s="48">
        <v>268747.48872507113</v>
      </c>
      <c r="L1114" s="48">
        <v>522021.73808122776</v>
      </c>
      <c r="M1114" s="48">
        <v>410346.64478720003</v>
      </c>
      <c r="N1114" s="48">
        <v>386915.85136985092</v>
      </c>
    </row>
    <row r="1115" spans="1:14" ht="20.399999999999999">
      <c r="A1115" s="46">
        <v>1110</v>
      </c>
      <c r="B1115" s="46" t="s">
        <v>3447</v>
      </c>
      <c r="C1115" s="47" t="s">
        <v>3448</v>
      </c>
      <c r="D1115" s="46" t="s">
        <v>1223</v>
      </c>
      <c r="E1115" s="48">
        <v>76168.076200827185</v>
      </c>
      <c r="F1115" s="48">
        <v>99884.715062078467</v>
      </c>
      <c r="G1115" s="48">
        <v>104203.80001966593</v>
      </c>
      <c r="H1115" s="48">
        <v>68250.159609422335</v>
      </c>
      <c r="I1115" s="48">
        <v>44065.634014080002</v>
      </c>
      <c r="J1115" s="48">
        <v>84504.176730645486</v>
      </c>
      <c r="K1115" s="48">
        <v>44250.709676939136</v>
      </c>
      <c r="L1115" s="48">
        <v>154304.14100894821</v>
      </c>
      <c r="M1115" s="48">
        <v>93260.60108800001</v>
      </c>
      <c r="N1115" s="48">
        <v>71667.04151208447</v>
      </c>
    </row>
    <row r="1116" spans="1:14" ht="20.399999999999999">
      <c r="A1116" s="46">
        <v>1111</v>
      </c>
      <c r="B1116" s="46" t="s">
        <v>3449</v>
      </c>
      <c r="C1116" s="47" t="s">
        <v>3450</v>
      </c>
      <c r="D1116" s="46" t="s">
        <v>1223</v>
      </c>
      <c r="E1116" s="48">
        <v>2625.0343354771198</v>
      </c>
      <c r="F1116" s="48">
        <v>1231.226455563776</v>
      </c>
      <c r="G1116" s="48">
        <v>1658.8263115522561</v>
      </c>
      <c r="H1116" s="48">
        <v>6815.4847275110396</v>
      </c>
      <c r="I1116" s="48">
        <v>1850.7566285913601</v>
      </c>
      <c r="J1116" s="48">
        <v>1063.0589396818943</v>
      </c>
      <c r="K1116" s="48">
        <v>1850.7566285913601</v>
      </c>
      <c r="L1116" s="48">
        <v>3086.552853608448</v>
      </c>
      <c r="M1116" s="48">
        <v>1865.2120217600002</v>
      </c>
      <c r="N1116" s="48">
        <v>1436.2132567551998</v>
      </c>
    </row>
    <row r="1117" spans="1:14" ht="20.399999999999999">
      <c r="A1117" s="46">
        <v>1112</v>
      </c>
      <c r="B1117" s="46" t="s">
        <v>3451</v>
      </c>
      <c r="C1117" s="47" t="s">
        <v>3452</v>
      </c>
      <c r="D1117" s="46" t="s">
        <v>1223</v>
      </c>
      <c r="E1117" s="48">
        <v>357.4317309137723</v>
      </c>
      <c r="F1117" s="48">
        <v>463.50518740736004</v>
      </c>
      <c r="G1117" s="48">
        <v>441.95872443499388</v>
      </c>
      <c r="H1117" s="48">
        <v>540.53844390604797</v>
      </c>
      <c r="I1117" s="48">
        <v>502.34822776051203</v>
      </c>
      <c r="J1117" s="48">
        <v>410.80921736859648</v>
      </c>
      <c r="K1117" s="48">
        <v>483.84066147459845</v>
      </c>
      <c r="L1117" s="48">
        <v>493.53510095769605</v>
      </c>
      <c r="M1117" s="48">
        <v>1294.4571431014401</v>
      </c>
      <c r="N1117" s="48">
        <v>574.48530270208005</v>
      </c>
    </row>
    <row r="1118" spans="1:14" ht="20.399999999999999">
      <c r="A1118" s="46">
        <v>1113</v>
      </c>
      <c r="B1118" s="46" t="s">
        <v>3453</v>
      </c>
      <c r="C1118" s="47" t="s">
        <v>3454</v>
      </c>
      <c r="D1118" s="46" t="s">
        <v>1223</v>
      </c>
      <c r="E1118" s="48">
        <v>1209.2333234160737</v>
      </c>
      <c r="F1118" s="48">
        <v>1231.226455563776</v>
      </c>
      <c r="G1118" s="48">
        <v>1479.1201278007613</v>
      </c>
      <c r="H1118" s="48">
        <v>1813.545648757248</v>
      </c>
      <c r="I1118" s="48">
        <v>1674.49409253504</v>
      </c>
      <c r="J1118" s="48">
        <v>1378.3730319604222</v>
      </c>
      <c r="K1118" s="48">
        <v>1626.0218951195518</v>
      </c>
      <c r="L1118" s="48">
        <v>1668.6186746664957</v>
      </c>
      <c r="M1118" s="48">
        <v>4163.1532325683211</v>
      </c>
      <c r="N1118" s="48">
        <v>1723.45590810624</v>
      </c>
    </row>
    <row r="1119" spans="1:14" ht="20.399999999999999">
      <c r="A1119" s="46">
        <v>1114</v>
      </c>
      <c r="B1119" s="46" t="s">
        <v>3455</v>
      </c>
      <c r="C1119" s="47" t="s">
        <v>3456</v>
      </c>
      <c r="D1119" s="46" t="s">
        <v>1223</v>
      </c>
      <c r="E1119" s="48">
        <v>719.50543235889222</v>
      </c>
      <c r="F1119" s="48">
        <v>770.33256498688002</v>
      </c>
      <c r="G1119" s="48">
        <v>945.92595623039347</v>
      </c>
      <c r="H1119" s="48">
        <v>1083.6881846425599</v>
      </c>
      <c r="I1119" s="48">
        <v>1145.7064843660801</v>
      </c>
      <c r="J1119" s="48">
        <v>822.69951162500502</v>
      </c>
      <c r="K1119" s="48">
        <v>965.0373849083519</v>
      </c>
      <c r="L1119" s="48">
        <v>992.29279557632003</v>
      </c>
      <c r="M1119" s="48">
        <v>2600.1055583334401</v>
      </c>
      <c r="N1119" s="48">
        <v>1005.3492797286401</v>
      </c>
    </row>
    <row r="1120" spans="1:14" ht="20.399999999999999">
      <c r="A1120" s="46">
        <v>1115</v>
      </c>
      <c r="B1120" s="46" t="s">
        <v>3457</v>
      </c>
      <c r="C1120" s="47" t="s">
        <v>3458</v>
      </c>
      <c r="D1120" s="46" t="s">
        <v>1223</v>
      </c>
      <c r="E1120" s="48">
        <v>25208.220970483642</v>
      </c>
      <c r="F1120" s="48">
        <v>53786.186465482235</v>
      </c>
      <c r="G1120" s="48">
        <v>75345.549897015007</v>
      </c>
      <c r="H1120" s="48">
        <v>87285.207855089669</v>
      </c>
      <c r="I1120" s="48">
        <v>86368.64266759681</v>
      </c>
      <c r="J1120" s="48">
        <v>60532.738179262684</v>
      </c>
      <c r="K1120" s="48">
        <v>81757.790986899548</v>
      </c>
      <c r="L1120" s="48">
        <v>66999.348427630073</v>
      </c>
      <c r="M1120" s="48">
        <v>84867.14699008</v>
      </c>
      <c r="N1120" s="48">
        <v>68933.92768447932</v>
      </c>
    </row>
    <row r="1121" spans="1:14" ht="20.399999999999999">
      <c r="A1121" s="46">
        <v>1116</v>
      </c>
      <c r="B1121" s="46" t="s">
        <v>3459</v>
      </c>
      <c r="C1121" s="47" t="s">
        <v>3460</v>
      </c>
      <c r="D1121" s="46" t="s">
        <v>1223</v>
      </c>
      <c r="E1121" s="48">
        <v>45837.138011792791</v>
      </c>
      <c r="F1121" s="48">
        <v>84518.538863213063</v>
      </c>
      <c r="G1121" s="48">
        <v>104044.46945867043</v>
      </c>
      <c r="H1121" s="48">
        <v>93660.689066667517</v>
      </c>
      <c r="I1121" s="48">
        <v>116157.01126111488</v>
      </c>
      <c r="J1121" s="48">
        <v>85897.86501851659</v>
      </c>
      <c r="K1121" s="48">
        <v>116008.33381195138</v>
      </c>
      <c r="L1121" s="48">
        <v>89666.710564472829</v>
      </c>
      <c r="M1121" s="48">
        <v>97923.631142400001</v>
      </c>
      <c r="N1121" s="48">
        <v>97813.303851312885</v>
      </c>
    </row>
    <row r="1122" spans="1:14">
      <c r="A1122" s="46">
        <v>1117</v>
      </c>
      <c r="B1122" s="46" t="s">
        <v>3461</v>
      </c>
      <c r="C1122" s="47" t="s">
        <v>3462</v>
      </c>
      <c r="D1122" s="46" t="s">
        <v>1223</v>
      </c>
      <c r="E1122" s="48">
        <v>1221.1248748886878</v>
      </c>
      <c r="F1122" s="48">
        <v>2307.080749714944</v>
      </c>
      <c r="G1122" s="48">
        <v>4818.4954764136965</v>
      </c>
      <c r="H1122" s="48">
        <v>17564.888130116098</v>
      </c>
      <c r="I1122" s="48">
        <v>5552.2698857740797</v>
      </c>
      <c r="J1122" s="48">
        <v>2389.1799220647317</v>
      </c>
      <c r="K1122" s="48">
        <v>5199.7448136614412</v>
      </c>
      <c r="L1122" s="48">
        <v>2881.5660524170235</v>
      </c>
      <c r="M1122" s="48">
        <v>4528.7347888332806</v>
      </c>
      <c r="N1122" s="48">
        <v>7037.4449581004792</v>
      </c>
    </row>
    <row r="1123" spans="1:14" ht="20.399999999999999">
      <c r="A1123" s="46">
        <v>1118</v>
      </c>
      <c r="B1123" s="46" t="s">
        <v>3463</v>
      </c>
      <c r="C1123" s="47" t="s">
        <v>3464</v>
      </c>
      <c r="D1123" s="46" t="s">
        <v>1223</v>
      </c>
      <c r="E1123" s="48">
        <v>3804.0948504394337</v>
      </c>
      <c r="F1123" s="48">
        <v>6918.6309523143673</v>
      </c>
      <c r="G1123" s="48">
        <v>4576.3858266561874</v>
      </c>
      <c r="H1123" s="48">
        <v>5686.0988483353603</v>
      </c>
      <c r="I1123" s="48">
        <v>5111.6135456332795</v>
      </c>
      <c r="J1123" s="48">
        <v>4321.0643205849465</v>
      </c>
      <c r="K1123" s="48">
        <v>5100.1564807896202</v>
      </c>
      <c r="L1123" s="48">
        <v>5265.6800586306563</v>
      </c>
      <c r="M1123" s="48">
        <v>3730.4240435200004</v>
      </c>
      <c r="N1123" s="48">
        <v>4165.0184445900795</v>
      </c>
    </row>
    <row r="1124" spans="1:14">
      <c r="A1124" s="46">
        <v>1119</v>
      </c>
      <c r="B1124" s="46" t="s">
        <v>3465</v>
      </c>
      <c r="C1124" s="47" t="s">
        <v>3466</v>
      </c>
      <c r="D1124" s="46" t="s">
        <v>1223</v>
      </c>
      <c r="E1124" s="48">
        <v>6043.8456318146955</v>
      </c>
      <c r="F1124" s="48">
        <v>5995.5375227453433</v>
      </c>
      <c r="G1124" s="48">
        <v>7345.8358496572409</v>
      </c>
      <c r="H1124" s="48">
        <v>9036.392681820671</v>
      </c>
      <c r="I1124" s="48">
        <v>8266.7129410414072</v>
      </c>
      <c r="J1124" s="48">
        <v>6867.0003913824321</v>
      </c>
      <c r="K1124" s="48">
        <v>8124.8215995160717</v>
      </c>
      <c r="L1124" s="48">
        <v>8362.6780995609606</v>
      </c>
      <c r="M1124" s="48">
        <v>5968.678469632001</v>
      </c>
      <c r="N1124" s="48">
        <v>8042.7942378291209</v>
      </c>
    </row>
    <row r="1125" spans="1:14" ht="20.399999999999999">
      <c r="A1125" s="46">
        <v>1120</v>
      </c>
      <c r="B1125" s="46" t="s">
        <v>3467</v>
      </c>
      <c r="C1125" s="47" t="s">
        <v>3468</v>
      </c>
      <c r="D1125" s="46" t="s">
        <v>1223</v>
      </c>
      <c r="E1125" s="48">
        <v>357.4317309137723</v>
      </c>
      <c r="F1125" s="48">
        <v>463.50518740736004</v>
      </c>
      <c r="G1125" s="48">
        <v>1619.0040348876803</v>
      </c>
      <c r="H1125" s="48">
        <v>10668.453200860671</v>
      </c>
      <c r="I1125" s="48">
        <v>1498.2315564787198</v>
      </c>
      <c r="J1125" s="48">
        <v>4321.0643205849465</v>
      </c>
      <c r="K1125" s="48">
        <v>1466.5042999885825</v>
      </c>
      <c r="L1125" s="48">
        <v>38592.355857427458</v>
      </c>
      <c r="M1125" s="48">
        <v>4528.7347888332806</v>
      </c>
      <c r="N1125" s="48">
        <v>1867.07723378176</v>
      </c>
    </row>
    <row r="1126" spans="1:14">
      <c r="A1126" s="46">
        <v>1121</v>
      </c>
      <c r="B1126" s="46" t="s">
        <v>3469</v>
      </c>
      <c r="C1126" s="47" t="s">
        <v>3470</v>
      </c>
      <c r="D1126" s="46" t="s">
        <v>1223</v>
      </c>
      <c r="E1126" s="48">
        <v>1209.2333234160737</v>
      </c>
      <c r="F1126" s="48">
        <v>1231.226455563776</v>
      </c>
      <c r="G1126" s="48">
        <v>1489.3890525865613</v>
      </c>
      <c r="H1126" s="48">
        <v>1813.545648757248</v>
      </c>
      <c r="I1126" s="48">
        <v>1697.4082222223612</v>
      </c>
      <c r="J1126" s="48">
        <v>1399.9945697166643</v>
      </c>
      <c r="K1126" s="48">
        <v>1626.0218951195518</v>
      </c>
      <c r="L1126" s="48">
        <v>1424.4624210181119</v>
      </c>
      <c r="M1126" s="48">
        <v>16320.6051904</v>
      </c>
      <c r="N1126" s="48">
        <v>4452.2610959411204</v>
      </c>
    </row>
    <row r="1127" spans="1:14" ht="20.399999999999999">
      <c r="A1127" s="46">
        <v>1122</v>
      </c>
      <c r="B1127" s="46" t="s">
        <v>3471</v>
      </c>
      <c r="C1127" s="47" t="s">
        <v>3472</v>
      </c>
      <c r="D1127" s="46" t="s">
        <v>1223</v>
      </c>
      <c r="E1127" s="48">
        <v>464.19705313476919</v>
      </c>
      <c r="F1127" s="48">
        <v>463.50518740736004</v>
      </c>
      <c r="G1127" s="48">
        <v>682.48853961007092</v>
      </c>
      <c r="H1127" s="48">
        <v>738.99700302131203</v>
      </c>
      <c r="I1127" s="48">
        <v>793.18141225344004</v>
      </c>
      <c r="J1127" s="48">
        <v>900.89740651008003</v>
      </c>
      <c r="K1127" s="48">
        <v>729.72689927316492</v>
      </c>
      <c r="L1127" s="48">
        <v>681.54847275110399</v>
      </c>
      <c r="M1127" s="48">
        <v>20368.115277619203</v>
      </c>
      <c r="N1127" s="48">
        <v>646.29596553984004</v>
      </c>
    </row>
    <row r="1128" spans="1:14" ht="30.6">
      <c r="A1128" s="46">
        <v>1123</v>
      </c>
      <c r="B1128" s="46" t="s">
        <v>3473</v>
      </c>
      <c r="C1128" s="47" t="s">
        <v>3474</v>
      </c>
      <c r="D1128" s="46" t="s">
        <v>1223</v>
      </c>
      <c r="E1128" s="48">
        <v>3896.9342610663875</v>
      </c>
      <c r="F1128" s="48">
        <v>15524.159657108481</v>
      </c>
      <c r="G1128" s="48">
        <v>30166.664880462675</v>
      </c>
      <c r="H1128" s="48">
        <v>22748.31233858714</v>
      </c>
      <c r="I1128" s="48">
        <v>34899.982139151361</v>
      </c>
      <c r="J1128" s="48">
        <v>96331.157883309832</v>
      </c>
      <c r="K1128" s="48">
        <v>32414.063461881055</v>
      </c>
      <c r="L1128" s="48">
        <v>10682.815333428223</v>
      </c>
      <c r="M1128" s="48">
        <v>7833.8904913919996</v>
      </c>
      <c r="N1128" s="48">
        <v>22966.486188772404</v>
      </c>
    </row>
    <row r="1129" spans="1:14" ht="30.6">
      <c r="A1129" s="46">
        <v>1124</v>
      </c>
      <c r="B1129" s="46" t="s">
        <v>3475</v>
      </c>
      <c r="C1129" s="47" t="s">
        <v>3476</v>
      </c>
      <c r="D1129" s="46" t="s">
        <v>1223</v>
      </c>
      <c r="E1129" s="48">
        <v>7109.1778687589904</v>
      </c>
      <c r="F1129" s="48">
        <v>5533.3379837532148</v>
      </c>
      <c r="G1129" s="48">
        <v>6800.0030014274253</v>
      </c>
      <c r="H1129" s="48">
        <v>7982.7344107284471</v>
      </c>
      <c r="I1129" s="48">
        <v>7931.8141225343998</v>
      </c>
      <c r="J1129" s="48">
        <v>87621.281757170378</v>
      </c>
      <c r="K1129" s="48">
        <v>7241.7462938739081</v>
      </c>
      <c r="L1129" s="48">
        <v>7387.3587333826563</v>
      </c>
      <c r="M1129" s="48">
        <v>19584.726228480002</v>
      </c>
      <c r="N1129" s="48">
        <v>8060.0287969101819</v>
      </c>
    </row>
    <row r="1130" spans="1:14" ht="30.6">
      <c r="A1130" s="46">
        <v>1125</v>
      </c>
      <c r="B1130" s="46" t="s">
        <v>3477</v>
      </c>
      <c r="C1130" s="47" t="s">
        <v>3478</v>
      </c>
      <c r="D1130" s="46" t="s">
        <v>1223</v>
      </c>
      <c r="E1130" s="48">
        <v>2242.0717666409355</v>
      </c>
      <c r="F1130" s="48">
        <v>1385.2929685611521</v>
      </c>
      <c r="G1130" s="48">
        <v>1800.6164653254129</v>
      </c>
      <c r="H1130" s="48">
        <v>2206.5458217420801</v>
      </c>
      <c r="I1130" s="48">
        <v>2027.0191646476801</v>
      </c>
      <c r="J1130" s="48">
        <v>34861.126042314056</v>
      </c>
      <c r="K1130" s="48">
        <v>1990.8853447561346</v>
      </c>
      <c r="L1130" s="48">
        <v>2042.0341214228481</v>
      </c>
      <c r="M1130" s="48">
        <v>32641.210380799999</v>
      </c>
      <c r="N1130" s="48">
        <v>1651.6452452684803</v>
      </c>
    </row>
    <row r="1131" spans="1:14" ht="30.6">
      <c r="A1131" s="46">
        <v>1126</v>
      </c>
      <c r="B1131" s="46" t="s">
        <v>3479</v>
      </c>
      <c r="C1131" s="47" t="s">
        <v>3480</v>
      </c>
      <c r="D1131" s="46" t="s">
        <v>1223</v>
      </c>
      <c r="E1131" s="48">
        <v>70840.506804479999</v>
      </c>
      <c r="F1131" s="48">
        <v>38418.704618201598</v>
      </c>
      <c r="G1131" s="48">
        <v>71527.840132706624</v>
      </c>
      <c r="H1131" s="48">
        <v>55235.456206389761</v>
      </c>
      <c r="I1131" s="48">
        <v>80904.504049850875</v>
      </c>
      <c r="J1131" s="48">
        <v>101116.72490669138</v>
      </c>
      <c r="K1131" s="48">
        <v>78703.073105775489</v>
      </c>
      <c r="L1131" s="48">
        <v>15430.152971211774</v>
      </c>
      <c r="M1131" s="48">
        <v>45697.694533119997</v>
      </c>
      <c r="N1131" s="48">
        <v>55763.852120034149</v>
      </c>
    </row>
    <row r="1132" spans="1:14">
      <c r="A1132" s="46">
        <v>1127</v>
      </c>
      <c r="B1132" s="46" t="s">
        <v>3481</v>
      </c>
      <c r="C1132" s="47" t="s">
        <v>3482</v>
      </c>
      <c r="D1132" s="46" t="s">
        <v>1223</v>
      </c>
      <c r="E1132" s="48">
        <v>99503.665711523441</v>
      </c>
      <c r="F1132" s="48">
        <v>328851.05504765338</v>
      </c>
      <c r="G1132" s="48">
        <v>104044.46945867043</v>
      </c>
      <c r="H1132" s="48">
        <v>199977.02822217881</v>
      </c>
      <c r="I1132" s="48">
        <v>116157.01126111488</v>
      </c>
      <c r="J1132" s="48">
        <v>315133.91279722593</v>
      </c>
      <c r="K1132" s="48">
        <v>116008.33381195138</v>
      </c>
      <c r="L1132" s="48">
        <v>493.53510095769605</v>
      </c>
      <c r="M1132" s="48">
        <v>58754.178685439998</v>
      </c>
      <c r="N1132" s="48">
        <v>66353.052462090243</v>
      </c>
    </row>
    <row r="1133" spans="1:14">
      <c r="A1133" s="46">
        <v>1128</v>
      </c>
      <c r="B1133" s="46" t="s">
        <v>3483</v>
      </c>
      <c r="C1133" s="47" t="s">
        <v>3484</v>
      </c>
      <c r="D1133" s="46" t="s">
        <v>1223</v>
      </c>
      <c r="E1133" s="48">
        <v>30375.481262856112</v>
      </c>
      <c r="F1133" s="48">
        <v>38418.704618201598</v>
      </c>
      <c r="G1133" s="48">
        <v>38310.988623944962</v>
      </c>
      <c r="H1133" s="48">
        <v>31878.711706304512</v>
      </c>
      <c r="I1133" s="48">
        <v>44065.634014080002</v>
      </c>
      <c r="J1133" s="48">
        <v>26846.742714000386</v>
      </c>
      <c r="K1133" s="48">
        <v>41421.695973235204</v>
      </c>
      <c r="L1133" s="48">
        <v>30148.72755612211</v>
      </c>
      <c r="M1133" s="48">
        <v>293770.89342719998</v>
      </c>
      <c r="N1133" s="48">
        <v>28580.643809428482</v>
      </c>
    </row>
    <row r="1134" spans="1:14">
      <c r="A1134" s="46">
        <v>1129</v>
      </c>
      <c r="B1134" s="46" t="s">
        <v>3485</v>
      </c>
      <c r="C1134" s="47" t="s">
        <v>3486</v>
      </c>
      <c r="D1134" s="46" t="s">
        <v>1223</v>
      </c>
      <c r="E1134" s="48">
        <v>9367.2947074539316</v>
      </c>
      <c r="F1134" s="48">
        <v>30736.269342976513</v>
      </c>
      <c r="G1134" s="48">
        <v>9035.0870334054416</v>
      </c>
      <c r="H1134" s="48">
        <v>12663.483979335168</v>
      </c>
      <c r="I1134" s="48">
        <v>2379.54423676032</v>
      </c>
      <c r="J1134" s="48">
        <v>19801.724995091558</v>
      </c>
      <c r="K1134" s="48">
        <v>2291.4129687321606</v>
      </c>
      <c r="L1134" s="48">
        <v>85461.217019010553</v>
      </c>
      <c r="M1134" s="48">
        <v>45697.694533119997</v>
      </c>
      <c r="N1134" s="48">
        <v>25708.217295918083</v>
      </c>
    </row>
    <row r="1135" spans="1:14">
      <c r="A1135" s="46">
        <v>1130</v>
      </c>
      <c r="B1135" s="46" t="s">
        <v>3487</v>
      </c>
      <c r="C1135" s="47" t="s">
        <v>3488</v>
      </c>
      <c r="D1135" s="46" t="s">
        <v>1223</v>
      </c>
      <c r="E1135" s="48">
        <v>16964.081306810142</v>
      </c>
      <c r="F1135" s="48">
        <v>16752.774815841789</v>
      </c>
      <c r="G1135" s="48">
        <v>21176.102742901374</v>
      </c>
      <c r="H1135" s="48">
        <v>25986.320408362499</v>
      </c>
      <c r="I1135" s="48">
        <v>23795.442367603198</v>
      </c>
      <c r="J1135" s="48">
        <v>7551.3220613674912</v>
      </c>
      <c r="K1135" s="48">
        <v>23457.018298375071</v>
      </c>
      <c r="L1135" s="48">
        <v>23826.777929568769</v>
      </c>
      <c r="M1135" s="48">
        <v>104451.87321855999</v>
      </c>
      <c r="N1135" s="48">
        <v>19963.364268897283</v>
      </c>
    </row>
    <row r="1136" spans="1:14" ht="20.399999999999999">
      <c r="A1136" s="46">
        <v>1131</v>
      </c>
      <c r="B1136" s="46" t="s">
        <v>3489</v>
      </c>
      <c r="C1136" s="47" t="s">
        <v>3490</v>
      </c>
      <c r="D1136" s="46" t="s">
        <v>1223</v>
      </c>
      <c r="E1136" s="48">
        <v>26375.676559117586</v>
      </c>
      <c r="F1136" s="48">
        <v>353437.72035488713</v>
      </c>
      <c r="G1136" s="48">
        <v>754371.01311066875</v>
      </c>
      <c r="H1136" s="48">
        <v>605951.42950917117</v>
      </c>
      <c r="I1136" s="48">
        <v>837247.04626752005</v>
      </c>
      <c r="J1136" s="48">
        <v>393692.16664490494</v>
      </c>
      <c r="K1136" s="48">
        <v>846060.17307033599</v>
      </c>
      <c r="L1136" s="48">
        <v>38302.501909245948</v>
      </c>
      <c r="M1136" s="48">
        <v>3264121.0380800003</v>
      </c>
      <c r="N1136" s="48">
        <v>683637.51021547511</v>
      </c>
    </row>
    <row r="1137" spans="1:14">
      <c r="A1137" s="46">
        <v>1132</v>
      </c>
      <c r="B1137" s="46" t="s">
        <v>3491</v>
      </c>
      <c r="C1137" s="47" t="s">
        <v>3492</v>
      </c>
      <c r="D1137" s="46" t="s">
        <v>1223</v>
      </c>
      <c r="E1137" s="48">
        <v>758160.53374706465</v>
      </c>
      <c r="F1137" s="48">
        <v>768338.83985682076</v>
      </c>
      <c r="G1137" s="48">
        <v>860219.93013352714</v>
      </c>
      <c r="H1137" s="48">
        <v>809218.69173773471</v>
      </c>
      <c r="I1137" s="48">
        <v>985307.57655482879</v>
      </c>
      <c r="J1137" s="48">
        <v>992518.04212397069</v>
      </c>
      <c r="K1137" s="48">
        <v>934191.44109849597</v>
      </c>
      <c r="L1137" s="48">
        <v>217808.26862900221</v>
      </c>
      <c r="M1137" s="48">
        <v>1523256.4844373337</v>
      </c>
      <c r="N1137" s="48">
        <v>713253.66378302418</v>
      </c>
    </row>
    <row r="1138" spans="1:14">
      <c r="A1138" s="46">
        <v>1133</v>
      </c>
      <c r="B1138" s="46" t="s">
        <v>3493</v>
      </c>
      <c r="C1138" s="47" t="s">
        <v>3494</v>
      </c>
      <c r="D1138" s="46" t="s">
        <v>1223</v>
      </c>
      <c r="E1138" s="48">
        <v>730202.1470615631</v>
      </c>
      <c r="F1138" s="48">
        <v>2458675.670262286</v>
      </c>
      <c r="G1138" s="48">
        <v>2464491.3543894207</v>
      </c>
      <c r="H1138" s="48">
        <v>1279002.7423739454</v>
      </c>
      <c r="I1138" s="48">
        <v>2818437.9515405567</v>
      </c>
      <c r="J1138" s="48">
        <v>1413508.0308143157</v>
      </c>
      <c r="K1138" s="48">
        <v>2680840.2772622826</v>
      </c>
      <c r="L1138" s="48">
        <v>584634.10783367837</v>
      </c>
      <c r="M1138" s="48">
        <v>1088040.3460266667</v>
      </c>
      <c r="N1138" s="48">
        <v>2260366.9995850907</v>
      </c>
    </row>
    <row r="1139" spans="1:14">
      <c r="A1139" s="46">
        <v>1134</v>
      </c>
      <c r="B1139" s="46" t="s">
        <v>3495</v>
      </c>
      <c r="C1139" s="47" t="s">
        <v>3496</v>
      </c>
      <c r="D1139" s="46" t="s">
        <v>1223</v>
      </c>
      <c r="E1139" s="48">
        <v>24158.429243579074</v>
      </c>
      <c r="F1139" s="48">
        <v>16905.535680423935</v>
      </c>
      <c r="G1139" s="48">
        <v>23096.920465454081</v>
      </c>
      <c r="H1139" s="48">
        <v>33549.941677801471</v>
      </c>
      <c r="I1139" s="48">
        <v>16744.940925350398</v>
      </c>
      <c r="J1139" s="48">
        <v>23783.691531866112</v>
      </c>
      <c r="K1139" s="48">
        <v>15863.6282450688</v>
      </c>
      <c r="L1139" s="48">
        <v>23739.299485748223</v>
      </c>
      <c r="M1139" s="48">
        <v>18126.752164804268</v>
      </c>
      <c r="N1139" s="48">
        <v>22730.947214664549</v>
      </c>
    </row>
    <row r="1140" spans="1:14">
      <c r="A1140" s="46">
        <v>1135</v>
      </c>
      <c r="B1140" s="46" t="s">
        <v>3497</v>
      </c>
      <c r="C1140" s="47" t="s">
        <v>3498</v>
      </c>
      <c r="D1140" s="46" t="s">
        <v>1223</v>
      </c>
      <c r="E1140" s="48">
        <v>18164.232513969229</v>
      </c>
      <c r="F1140" s="48">
        <v>12295.291126239743</v>
      </c>
      <c r="G1140" s="48">
        <v>13644.0259391744</v>
      </c>
      <c r="H1140" s="48">
        <v>6576.5510675235828</v>
      </c>
      <c r="I1140" s="48">
        <v>13219.690204224</v>
      </c>
      <c r="J1140" s="48">
        <v>25452.153528722782</v>
      </c>
      <c r="K1140" s="48">
        <v>13219.690204224</v>
      </c>
      <c r="L1140" s="48">
        <v>18635.519830606332</v>
      </c>
      <c r="M1140" s="48">
        <v>14623.2622505984</v>
      </c>
      <c r="N1140" s="48">
        <v>13417.104244607079</v>
      </c>
    </row>
    <row r="1141" spans="1:14">
      <c r="A1141" s="46">
        <v>1136</v>
      </c>
      <c r="B1141" s="46" t="s">
        <v>3499</v>
      </c>
      <c r="C1141" s="47" t="s">
        <v>3500</v>
      </c>
      <c r="D1141" s="46" t="s">
        <v>1223</v>
      </c>
      <c r="E1141" s="48">
        <v>22743.450794801814</v>
      </c>
      <c r="F1141" s="48">
        <v>8454.0734886272003</v>
      </c>
      <c r="G1141" s="48">
        <v>9118.6485319802869</v>
      </c>
      <c r="H1141" s="48">
        <v>4386.97867517952</v>
      </c>
      <c r="I1141" s="48">
        <v>8636.8642667596796</v>
      </c>
      <c r="J1141" s="48">
        <v>7657.6279553356799</v>
      </c>
      <c r="K1141" s="48">
        <v>7050.5014422527993</v>
      </c>
      <c r="L1141" s="48">
        <v>11750.835737087998</v>
      </c>
      <c r="M1141" s="48">
        <v>9840.2368894651736</v>
      </c>
      <c r="N1141" s="48">
        <v>8460.7322955448835</v>
      </c>
    </row>
    <row r="1142" spans="1:14">
      <c r="A1142" s="46">
        <v>1137</v>
      </c>
      <c r="B1142" s="46" t="s">
        <v>3501</v>
      </c>
      <c r="C1142" s="47" t="s">
        <v>3502</v>
      </c>
      <c r="D1142" s="46" t="s">
        <v>1223</v>
      </c>
      <c r="E1142" s="48">
        <v>9005.7959523040736</v>
      </c>
      <c r="F1142" s="48">
        <v>3074.8020178713605</v>
      </c>
      <c r="G1142" s="48">
        <v>3499.1377528217604</v>
      </c>
      <c r="H1142" s="48">
        <v>1673.8412683274239</v>
      </c>
      <c r="I1142" s="48">
        <v>3348.9881850700799</v>
      </c>
      <c r="J1142" s="48">
        <v>6936.9100301276148</v>
      </c>
      <c r="K1142" s="48">
        <v>3172.7256490137602</v>
      </c>
      <c r="L1142" s="48">
        <v>4697.7229980047359</v>
      </c>
      <c r="M1142" s="48">
        <v>5283.5239203054925</v>
      </c>
      <c r="N1142" s="48">
        <v>3383.718432915251</v>
      </c>
    </row>
    <row r="1143" spans="1:14" ht="20.399999999999999">
      <c r="A1143" s="46">
        <v>1138</v>
      </c>
      <c r="B1143" s="46" t="s">
        <v>3503</v>
      </c>
      <c r="C1143" s="47" t="s">
        <v>3504</v>
      </c>
      <c r="D1143" s="46" t="s">
        <v>1223</v>
      </c>
      <c r="E1143" s="48">
        <v>168745.72005477414</v>
      </c>
      <c r="F1143" s="48">
        <v>215135.60632302234</v>
      </c>
      <c r="G1143" s="48">
        <v>161325.91818606592</v>
      </c>
      <c r="H1143" s="48">
        <v>52380.003122277376</v>
      </c>
      <c r="I1143" s="48">
        <v>174499.91069575679</v>
      </c>
      <c r="J1143" s="48">
        <v>204280.28872097362</v>
      </c>
      <c r="K1143" s="48">
        <v>173442.33547941889</v>
      </c>
      <c r="L1143" s="48">
        <v>220535.7681684219</v>
      </c>
      <c r="M1143" s="48">
        <v>481135.79317437613</v>
      </c>
      <c r="N1143" s="48">
        <v>158774.81174754412</v>
      </c>
    </row>
    <row r="1144" spans="1:14">
      <c r="A1144" s="46">
        <v>1139</v>
      </c>
      <c r="B1144" s="46" t="s">
        <v>3505</v>
      </c>
      <c r="C1144" s="47" t="s">
        <v>3506</v>
      </c>
      <c r="D1144" s="46" t="s">
        <v>1223</v>
      </c>
      <c r="E1144" s="48">
        <v>5630.9120793304619</v>
      </c>
      <c r="F1144" s="48">
        <v>5995.5375227453433</v>
      </c>
      <c r="G1144" s="48">
        <v>6427.7071481871353</v>
      </c>
      <c r="H1144" s="48">
        <v>1434.907608339968</v>
      </c>
      <c r="I1144" s="48">
        <v>4406.5634014080006</v>
      </c>
      <c r="J1144" s="48">
        <v>5855.8331423155205</v>
      </c>
      <c r="K1144" s="48">
        <v>4759.0884735206409</v>
      </c>
      <c r="L1144" s="48">
        <v>7358.6344682475528</v>
      </c>
      <c r="M1144" s="48">
        <v>16055.123345969496</v>
      </c>
      <c r="N1144" s="48">
        <v>5298.1907041699333</v>
      </c>
    </row>
    <row r="1145" spans="1:14">
      <c r="A1145" s="46">
        <v>1140</v>
      </c>
      <c r="B1145" s="46" t="s">
        <v>3507</v>
      </c>
      <c r="C1145" s="47" t="s">
        <v>3508</v>
      </c>
      <c r="D1145" s="46" t="s">
        <v>1223</v>
      </c>
      <c r="E1145" s="48">
        <v>45178.567558694231</v>
      </c>
      <c r="F1145" s="48">
        <v>16905.535680423935</v>
      </c>
      <c r="G1145" s="48">
        <v>19715.291070003201</v>
      </c>
      <c r="H1145" s="48">
        <v>28260.759947696642</v>
      </c>
      <c r="I1145" s="48">
        <v>15687.36570901248</v>
      </c>
      <c r="J1145" s="48">
        <v>11396.352192352513</v>
      </c>
      <c r="K1145" s="48">
        <v>13219.690204224</v>
      </c>
      <c r="L1145" s="48">
        <v>28249.009111959556</v>
      </c>
      <c r="M1145" s="48">
        <v>51790.720470869339</v>
      </c>
      <c r="N1145" s="48">
        <v>11058.842077015041</v>
      </c>
    </row>
    <row r="1146" spans="1:14">
      <c r="A1146" s="46">
        <v>1141</v>
      </c>
      <c r="B1146" s="46" t="s">
        <v>3509</v>
      </c>
      <c r="C1146" s="47" t="s">
        <v>3510</v>
      </c>
      <c r="D1146" s="46" t="s">
        <v>1223</v>
      </c>
      <c r="E1146" s="48">
        <v>45178.567558694231</v>
      </c>
      <c r="F1146" s="48">
        <v>12295.291126239743</v>
      </c>
      <c r="G1146" s="48">
        <v>19858.912395678719</v>
      </c>
      <c r="H1146" s="48">
        <v>21895.723923440641</v>
      </c>
      <c r="I1146" s="48">
        <v>12162.11498788608</v>
      </c>
      <c r="J1146" s="48">
        <v>16972.907138649905</v>
      </c>
      <c r="K1146" s="48">
        <v>10575.752163379202</v>
      </c>
      <c r="L1146" s="48">
        <v>22176.438332715519</v>
      </c>
      <c r="M1146" s="48">
        <v>40657.891650324484</v>
      </c>
      <c r="N1146" s="48">
        <v>8186.41556350464</v>
      </c>
    </row>
    <row r="1147" spans="1:14">
      <c r="A1147" s="46">
        <v>1142</v>
      </c>
      <c r="B1147" s="46" t="s">
        <v>3511</v>
      </c>
      <c r="C1147" s="47" t="s">
        <v>3512</v>
      </c>
      <c r="D1147" s="46" t="s">
        <v>1223</v>
      </c>
      <c r="E1147" s="48">
        <v>23099.103414613139</v>
      </c>
      <c r="F1147" s="48">
        <v>8454.0734886272003</v>
      </c>
      <c r="G1147" s="48">
        <v>42172.443811993602</v>
      </c>
      <c r="H1147" s="48">
        <v>10668.453200860671</v>
      </c>
      <c r="I1147" s="48">
        <v>6874.2389061964795</v>
      </c>
      <c r="J1147" s="48">
        <v>8738.704843147776</v>
      </c>
      <c r="K1147" s="48">
        <v>6697.9763701401598</v>
      </c>
      <c r="L1147" s="48">
        <v>13984.800175549952</v>
      </c>
      <c r="M1147" s="48">
        <v>25638.582713772375</v>
      </c>
      <c r="N1147" s="48">
        <v>5457.6103756697603</v>
      </c>
    </row>
    <row r="1148" spans="1:14">
      <c r="A1148" s="46">
        <v>1143</v>
      </c>
      <c r="B1148" s="46" t="s">
        <v>3513</v>
      </c>
      <c r="C1148" s="47" t="s">
        <v>3514</v>
      </c>
      <c r="D1148" s="46" t="s">
        <v>1223</v>
      </c>
      <c r="E1148" s="48">
        <v>23099.103414613139</v>
      </c>
      <c r="F1148" s="48">
        <v>46103.75119025715</v>
      </c>
      <c r="G1148" s="48">
        <v>91995.987337246726</v>
      </c>
      <c r="H1148" s="48">
        <v>86055.287047941121</v>
      </c>
      <c r="I1148" s="48">
        <v>45651.996838586885</v>
      </c>
      <c r="J1148" s="48">
        <v>298161.00565857603</v>
      </c>
      <c r="K1148" s="48">
        <v>42655.533725629444</v>
      </c>
      <c r="L1148" s="48">
        <v>107065.78134585447</v>
      </c>
      <c r="M1148" s="48">
        <v>196286.83058459481</v>
      </c>
      <c r="N1148" s="48">
        <v>11202.463402690559</v>
      </c>
    </row>
    <row r="1149" spans="1:14">
      <c r="A1149" s="46">
        <v>1144</v>
      </c>
      <c r="B1149" s="46" t="s">
        <v>3515</v>
      </c>
      <c r="C1149" s="47" t="s">
        <v>3516</v>
      </c>
      <c r="D1149" s="46" t="s">
        <v>1223</v>
      </c>
      <c r="E1149" s="48">
        <v>22285.528966718553</v>
      </c>
      <c r="F1149" s="48">
        <v>30736.269342976513</v>
      </c>
      <c r="G1149" s="48">
        <v>78926.44670077441</v>
      </c>
      <c r="H1149" s="48">
        <v>41958.317471895549</v>
      </c>
      <c r="I1149" s="48">
        <v>45651.996838586885</v>
      </c>
      <c r="J1149" s="48">
        <v>18659.387083636779</v>
      </c>
      <c r="K1149" s="48">
        <v>42655.533725629444</v>
      </c>
      <c r="L1149" s="48">
        <v>48306.38006675354</v>
      </c>
      <c r="M1149" s="48">
        <v>88562.132005186562</v>
      </c>
      <c r="N1149" s="48">
        <v>14936.61787025408</v>
      </c>
    </row>
    <row r="1150" spans="1:14">
      <c r="A1150" s="46">
        <v>1145</v>
      </c>
      <c r="B1150" s="46" t="s">
        <v>3517</v>
      </c>
      <c r="C1150" s="47" t="s">
        <v>3518</v>
      </c>
      <c r="D1150" s="46" t="s">
        <v>1223</v>
      </c>
      <c r="E1150" s="48">
        <v>44113.136105353849</v>
      </c>
      <c r="F1150" s="48">
        <v>84518.538863213063</v>
      </c>
      <c r="G1150" s="48">
        <v>122874.57235748353</v>
      </c>
      <c r="H1150" s="48">
        <v>78468.164107027973</v>
      </c>
      <c r="I1150" s="48">
        <v>51997.448136614403</v>
      </c>
      <c r="J1150" s="48">
        <v>53783.575168651776</v>
      </c>
      <c r="K1150" s="48">
        <v>50939.872920276481</v>
      </c>
      <c r="L1150" s="48">
        <v>142377.0427358039</v>
      </c>
      <c r="M1150" s="48">
        <v>260241.84212404222</v>
      </c>
      <c r="N1150" s="48">
        <v>51847.298568862716</v>
      </c>
    </row>
    <row r="1151" spans="1:14">
      <c r="A1151" s="46">
        <v>1146</v>
      </c>
      <c r="B1151" s="46" t="s">
        <v>3519</v>
      </c>
      <c r="C1151" s="47" t="s">
        <v>3520</v>
      </c>
      <c r="D1151" s="46" t="s">
        <v>1223</v>
      </c>
      <c r="E1151" s="48">
        <v>44113.136105353849</v>
      </c>
      <c r="F1151" s="48">
        <v>138303.41968028006</v>
      </c>
      <c r="G1151" s="48">
        <v>136440.25939174398</v>
      </c>
      <c r="H1151" s="48">
        <v>128447.07979369369</v>
      </c>
      <c r="I1151" s="48">
        <v>105581.25909773567</v>
      </c>
      <c r="J1151" s="48">
        <v>97322.145030470914</v>
      </c>
      <c r="K1151" s="48">
        <v>104224.03757010202</v>
      </c>
      <c r="L1151" s="48">
        <v>262437.94275846245</v>
      </c>
      <c r="M1151" s="48">
        <v>481135.79317437613</v>
      </c>
      <c r="N1151" s="48">
        <v>93737.330628641634</v>
      </c>
    </row>
    <row r="1152" spans="1:14">
      <c r="A1152" s="46">
        <v>1147</v>
      </c>
      <c r="B1152" s="46" t="s">
        <v>3521</v>
      </c>
      <c r="C1152" s="47" t="s">
        <v>3522</v>
      </c>
      <c r="D1152" s="46" t="s">
        <v>1223</v>
      </c>
      <c r="E1152" s="48">
        <v>129286.59612883982</v>
      </c>
      <c r="F1152" s="48">
        <v>461004.87069219071</v>
      </c>
      <c r="G1152" s="48">
        <v>626019.24565128703</v>
      </c>
      <c r="H1152" s="48">
        <v>313159.77239339519</v>
      </c>
      <c r="I1152" s="48">
        <v>156873.65709012479</v>
      </c>
      <c r="J1152" s="48">
        <v>424502.85794754972</v>
      </c>
      <c r="K1152" s="48">
        <v>149294.36803970305</v>
      </c>
      <c r="L1152" s="48">
        <v>1037396.4200805094</v>
      </c>
      <c r="M1152" s="48">
        <v>1900719.4412809047</v>
      </c>
      <c r="N1152" s="48">
        <v>117769.48705392641</v>
      </c>
    </row>
    <row r="1153" spans="1:14" ht="30.6">
      <c r="A1153" s="46">
        <v>1148</v>
      </c>
      <c r="B1153" s="46" t="s">
        <v>3523</v>
      </c>
      <c r="C1153" s="47" t="s">
        <v>3524</v>
      </c>
      <c r="D1153" s="46" t="s">
        <v>1223</v>
      </c>
      <c r="E1153" s="48">
        <v>59574.103427538255</v>
      </c>
      <c r="F1153" s="48">
        <v>45025.285599275521</v>
      </c>
      <c r="G1153" s="48">
        <v>71712.246324340842</v>
      </c>
      <c r="H1153" s="48">
        <v>66072.338052815365</v>
      </c>
      <c r="I1153" s="48">
        <v>80904.504049850875</v>
      </c>
      <c r="J1153" s="48">
        <v>50210.616054432794</v>
      </c>
      <c r="K1153" s="48">
        <v>79114.557996198957</v>
      </c>
      <c r="L1153" s="48">
        <v>36795.783638068227</v>
      </c>
      <c r="M1153" s="48">
        <v>152325.64844373334</v>
      </c>
      <c r="N1153" s="48">
        <v>56053.967197898703</v>
      </c>
    </row>
    <row r="1154" spans="1:14" ht="20.399999999999999">
      <c r="A1154" s="46">
        <v>1149</v>
      </c>
      <c r="B1154" s="46" t="s">
        <v>3525</v>
      </c>
      <c r="C1154" s="47" t="s">
        <v>3526</v>
      </c>
      <c r="D1154" s="46" t="s">
        <v>1223</v>
      </c>
      <c r="E1154" s="48">
        <v>18632.869712829637</v>
      </c>
      <c r="F1154" s="48">
        <v>18903.177755728899</v>
      </c>
      <c r="G1154" s="48">
        <v>23088.887463579365</v>
      </c>
      <c r="H1154" s="48">
        <v>27986.573780497922</v>
      </c>
      <c r="I1154" s="48">
        <v>26263.117872391682</v>
      </c>
      <c r="J1154" s="48">
        <v>21268.025613927362</v>
      </c>
      <c r="K1154" s="48">
        <v>25257.540104190375</v>
      </c>
      <c r="L1154" s="48">
        <v>25901.453261372415</v>
      </c>
      <c r="M1154" s="48">
        <v>108804.03460266667</v>
      </c>
      <c r="N1154" s="48">
        <v>23740.605134163459</v>
      </c>
    </row>
    <row r="1155" spans="1:14" ht="20.399999999999999">
      <c r="A1155" s="46">
        <v>1150</v>
      </c>
      <c r="B1155" s="46" t="s">
        <v>3527</v>
      </c>
      <c r="C1155" s="47" t="s">
        <v>3528</v>
      </c>
      <c r="D1155" s="46" t="s">
        <v>1223</v>
      </c>
      <c r="E1155" s="48">
        <v>2081.9237833094398</v>
      </c>
      <c r="F1155" s="48">
        <v>2154.3198851327998</v>
      </c>
      <c r="G1155" s="48">
        <v>2820.2005769011198</v>
      </c>
      <c r="H1155" s="48">
        <v>3080.024611532288</v>
      </c>
      <c r="I1155" s="48">
        <v>2802.5743232954878</v>
      </c>
      <c r="J1155" s="48">
        <v>2339.4503852253756</v>
      </c>
      <c r="K1155" s="48">
        <v>2778.778880927885</v>
      </c>
      <c r="L1155" s="48">
        <v>2848.9248420362237</v>
      </c>
      <c r="M1155" s="48">
        <v>1088040.3460266667</v>
      </c>
      <c r="N1155" s="48">
        <v>2608.1632742674433</v>
      </c>
    </row>
    <row r="1156" spans="1:14" ht="20.399999999999999">
      <c r="A1156" s="46">
        <v>1151</v>
      </c>
      <c r="B1156" s="46" t="s">
        <v>3529</v>
      </c>
      <c r="C1156" s="47" t="s">
        <v>3530</v>
      </c>
      <c r="D1156" s="46" t="s">
        <v>1223</v>
      </c>
      <c r="E1156" s="48">
        <v>108385.51748902632</v>
      </c>
      <c r="F1156" s="48">
        <v>82983.09632690021</v>
      </c>
      <c r="G1156" s="48">
        <v>134808.46979475016</v>
      </c>
      <c r="H1156" s="48">
        <v>120208.43829357978</v>
      </c>
      <c r="I1156" s="48">
        <v>156873.65709012479</v>
      </c>
      <c r="J1156" s="48">
        <v>87028.851622649352</v>
      </c>
      <c r="K1156" s="48">
        <v>143938.63088163178</v>
      </c>
      <c r="L1156" s="48">
        <v>47240.97095992422</v>
      </c>
      <c r="M1156" s="48">
        <v>108804.03460266667</v>
      </c>
      <c r="N1156" s="48">
        <v>101981.19472241649</v>
      </c>
    </row>
    <row r="1157" spans="1:14" ht="20.399999999999999">
      <c r="A1157" s="46">
        <v>1152</v>
      </c>
      <c r="B1157" s="46" t="s">
        <v>3531</v>
      </c>
      <c r="C1157" s="47" t="s">
        <v>3532</v>
      </c>
      <c r="D1157" s="46" t="s">
        <v>1223</v>
      </c>
      <c r="E1157" s="48">
        <v>7445518.9074759865</v>
      </c>
      <c r="F1157" s="48">
        <v>384170.07275261806</v>
      </c>
      <c r="G1157" s="48">
        <v>7627194.9097806569</v>
      </c>
      <c r="H1157" s="48">
        <v>7305279.1457590964</v>
      </c>
      <c r="I1157" s="48">
        <v>8636864.2667596806</v>
      </c>
      <c r="J1157" s="48">
        <v>1775488.6087500658</v>
      </c>
      <c r="K1157" s="48">
        <v>8382496.2757260846</v>
      </c>
      <c r="L1157" s="48">
        <v>382198.54364561767</v>
      </c>
      <c r="M1157" s="48">
        <v>12873693.37418752</v>
      </c>
      <c r="N1157" s="48">
        <v>5887038.1394395642</v>
      </c>
    </row>
    <row r="1158" spans="1:14">
      <c r="A1158" s="46">
        <v>1153</v>
      </c>
      <c r="B1158" s="46" t="s">
        <v>3533</v>
      </c>
      <c r="C1158" s="47" t="s">
        <v>3534</v>
      </c>
      <c r="D1158" s="46" t="s">
        <v>1223</v>
      </c>
      <c r="E1158" s="48">
        <v>666627.33326267079</v>
      </c>
      <c r="F1158" s="48">
        <v>461004.87069219071</v>
      </c>
      <c r="G1158" s="48">
        <v>621488.64565043198</v>
      </c>
      <c r="H1158" s="48">
        <v>200874.00868344319</v>
      </c>
      <c r="I1158" s="48">
        <v>156873.65709012479</v>
      </c>
      <c r="J1158" s="48">
        <v>431551.4792560846</v>
      </c>
      <c r="K1158" s="48">
        <v>149294.36803970305</v>
      </c>
      <c r="L1158" s="48">
        <v>871223.93497710244</v>
      </c>
      <c r="M1158" s="48">
        <v>195847.2622848</v>
      </c>
      <c r="N1158" s="48">
        <v>627237.41562269849</v>
      </c>
    </row>
    <row r="1159" spans="1:14" ht="20.399999999999999">
      <c r="A1159" s="46">
        <v>1154</v>
      </c>
      <c r="B1159" s="46" t="s">
        <v>3535</v>
      </c>
      <c r="C1159" s="47" t="s">
        <v>3536</v>
      </c>
      <c r="D1159" s="46" t="s">
        <v>1223</v>
      </c>
      <c r="E1159" s="48">
        <v>185189.09336285052</v>
      </c>
      <c r="F1159" s="48">
        <v>278139.6706000425</v>
      </c>
      <c r="G1159" s="48">
        <v>232315.46526372855</v>
      </c>
      <c r="H1159" s="48">
        <v>205875.947762197</v>
      </c>
      <c r="I1159" s="48">
        <v>264217.5415484237</v>
      </c>
      <c r="J1159" s="48">
        <v>227651.36924065812</v>
      </c>
      <c r="K1159" s="48">
        <v>254172.33961857401</v>
      </c>
      <c r="L1159" s="48">
        <v>176430.96470188489</v>
      </c>
      <c r="M1159" s="48">
        <v>548372.33439744008</v>
      </c>
      <c r="N1159" s="48">
        <v>181461.23635124924</v>
      </c>
    </row>
    <row r="1160" spans="1:14" ht="20.399999999999999">
      <c r="A1160" s="46">
        <v>1155</v>
      </c>
      <c r="B1160" s="46" t="s">
        <v>3537</v>
      </c>
      <c r="C1160" s="47" t="s">
        <v>3538</v>
      </c>
      <c r="D1160" s="46" t="s">
        <v>1223</v>
      </c>
      <c r="E1160" s="48">
        <v>197385.87093396654</v>
      </c>
      <c r="F1160" s="48">
        <v>278139.6706000425</v>
      </c>
      <c r="G1160" s="48">
        <v>244941.50324651488</v>
      </c>
      <c r="H1160" s="48">
        <v>223425.16811133031</v>
      </c>
      <c r="I1160" s="48">
        <v>274793.29371180286</v>
      </c>
      <c r="J1160" s="48">
        <v>160586.85459497545</v>
      </c>
      <c r="K1160" s="48">
        <v>271770.391218437</v>
      </c>
      <c r="L1160" s="48">
        <v>192286.75905646235</v>
      </c>
      <c r="M1160" s="48">
        <v>596246.10962261329</v>
      </c>
      <c r="N1160" s="48">
        <v>196929.25312650279</v>
      </c>
    </row>
    <row r="1161" spans="1:14" ht="20.399999999999999">
      <c r="A1161" s="46">
        <v>1156</v>
      </c>
      <c r="B1161" s="46" t="s">
        <v>3539</v>
      </c>
      <c r="C1161" s="47" t="s">
        <v>3540</v>
      </c>
      <c r="D1161" s="46" t="s">
        <v>1223</v>
      </c>
      <c r="E1161" s="48">
        <v>220022.44023008356</v>
      </c>
      <c r="F1161" s="48">
        <v>278139.6706000425</v>
      </c>
      <c r="G1161" s="48">
        <v>277525.59150914848</v>
      </c>
      <c r="H1161" s="48">
        <v>249051.12955708877</v>
      </c>
      <c r="I1161" s="48">
        <v>315509.9395408128</v>
      </c>
      <c r="J1161" s="48">
        <v>179005.79216081466</v>
      </c>
      <c r="K1161" s="48">
        <v>303762.04151265911</v>
      </c>
      <c r="L1161" s="48">
        <v>213435.65208639027</v>
      </c>
      <c r="M1161" s="48">
        <v>665201.75459239935</v>
      </c>
      <c r="N1161" s="48">
        <v>219516.57901549176</v>
      </c>
    </row>
    <row r="1162" spans="1:14" ht="20.399999999999999">
      <c r="A1162" s="46">
        <v>1157</v>
      </c>
      <c r="B1162" s="46" t="s">
        <v>3541</v>
      </c>
      <c r="C1162" s="47" t="s">
        <v>3542</v>
      </c>
      <c r="D1162" s="46" t="s">
        <v>1223</v>
      </c>
      <c r="E1162" s="48">
        <v>197385.87093396654</v>
      </c>
      <c r="F1162" s="48">
        <v>278139.6706000425</v>
      </c>
      <c r="G1162" s="48">
        <v>247071.51522227711</v>
      </c>
      <c r="H1162" s="48">
        <v>223425.16811133031</v>
      </c>
      <c r="I1162" s="48">
        <v>280257.43232954881</v>
      </c>
      <c r="J1162" s="48">
        <v>160586.76450523478</v>
      </c>
      <c r="K1162" s="48">
        <v>271059.17188544979</v>
      </c>
      <c r="L1162" s="48">
        <v>191472.03444535757</v>
      </c>
      <c r="M1162" s="48">
        <v>596755.31250455382</v>
      </c>
      <c r="N1162" s="48">
        <v>196929.25312650279</v>
      </c>
    </row>
    <row r="1163" spans="1:14" ht="20.399999999999999">
      <c r="A1163" s="46">
        <v>1158</v>
      </c>
      <c r="B1163" s="46" t="s">
        <v>3543</v>
      </c>
      <c r="C1163" s="47" t="s">
        <v>3544</v>
      </c>
      <c r="D1163" s="46" t="s">
        <v>1223</v>
      </c>
      <c r="E1163" s="48">
        <v>203364.72897834243</v>
      </c>
      <c r="F1163" s="48">
        <v>278139.6706000425</v>
      </c>
      <c r="G1163" s="48">
        <v>249778.95673791779</v>
      </c>
      <c r="H1163" s="48">
        <v>249051.12955708877</v>
      </c>
      <c r="I1163" s="48">
        <v>280257.43232954881</v>
      </c>
      <c r="J1163" s="48">
        <v>160586.85459497545</v>
      </c>
      <c r="K1163" s="48">
        <v>277100.57030878012</v>
      </c>
      <c r="L1163" s="48">
        <v>225520.73381777765</v>
      </c>
      <c r="M1163" s="48">
        <v>687641.49868885335</v>
      </c>
      <c r="N1163" s="48">
        <v>209112.65018355713</v>
      </c>
    </row>
    <row r="1164" spans="1:14" ht="20.399999999999999">
      <c r="A1164" s="46">
        <v>1159</v>
      </c>
      <c r="B1164" s="46" t="s">
        <v>3545</v>
      </c>
      <c r="C1164" s="47" t="s">
        <v>3546</v>
      </c>
      <c r="D1164" s="46" t="s">
        <v>1223</v>
      </c>
      <c r="E1164" s="48">
        <v>220022.44023008356</v>
      </c>
      <c r="F1164" s="48">
        <v>278139.6706000425</v>
      </c>
      <c r="G1164" s="48">
        <v>276809.92644330737</v>
      </c>
      <c r="H1164" s="48">
        <v>249051.12955708877</v>
      </c>
      <c r="I1164" s="48">
        <v>315509.9395408128</v>
      </c>
      <c r="J1164" s="48">
        <v>179006.51287873989</v>
      </c>
      <c r="K1164" s="48">
        <v>302165.10293598881</v>
      </c>
      <c r="L1164" s="48">
        <v>213433.04078955983</v>
      </c>
      <c r="M1164" s="48">
        <v>665201.75459239935</v>
      </c>
      <c r="N1164" s="48">
        <v>219516.57901549176</v>
      </c>
    </row>
    <row r="1165" spans="1:14" ht="20.399999999999999">
      <c r="A1165" s="46">
        <v>1160</v>
      </c>
      <c r="B1165" s="46" t="s">
        <v>3547</v>
      </c>
      <c r="C1165" s="47" t="s">
        <v>3548</v>
      </c>
      <c r="D1165" s="46" t="s">
        <v>1223</v>
      </c>
      <c r="E1165" s="48">
        <v>266349.30613293353</v>
      </c>
      <c r="F1165" s="48">
        <v>278139.6706000425</v>
      </c>
      <c r="G1165" s="48">
        <v>327190.85127702303</v>
      </c>
      <c r="H1165" s="48">
        <v>296104.08714521962</v>
      </c>
      <c r="I1165" s="48">
        <v>368388.70035770885</v>
      </c>
      <c r="J1165" s="48">
        <v>212832.59789071447</v>
      </c>
      <c r="K1165" s="48">
        <v>361706.58761581371</v>
      </c>
      <c r="L1165" s="48">
        <v>254007.37094130946</v>
      </c>
      <c r="M1165" s="48">
        <v>790879.1188812477</v>
      </c>
      <c r="N1165" s="48">
        <v>260990.10923081168</v>
      </c>
    </row>
    <row r="1166" spans="1:14" ht="20.399999999999999">
      <c r="A1166" s="46">
        <v>1161</v>
      </c>
      <c r="B1166" s="46" t="s">
        <v>3549</v>
      </c>
      <c r="C1166" s="47" t="s">
        <v>3550</v>
      </c>
      <c r="D1166" s="46" t="s">
        <v>1223</v>
      </c>
      <c r="E1166" s="48">
        <v>159705.41786103669</v>
      </c>
      <c r="F1166" s="48">
        <v>230503.08817030297</v>
      </c>
      <c r="G1166" s="48">
        <v>278523.45452727634</v>
      </c>
      <c r="H1166" s="48">
        <v>292709.40126561641</v>
      </c>
      <c r="I1166" s="48">
        <v>315509.9395408128</v>
      </c>
      <c r="J1166" s="48">
        <v>323667.2130316894</v>
      </c>
      <c r="K1166" s="48">
        <v>305988.67799939058</v>
      </c>
      <c r="L1166" s="48">
        <v>286679.91688407504</v>
      </c>
      <c r="M1166" s="48">
        <v>779036.8877550934</v>
      </c>
      <c r="N1166" s="48">
        <v>257995.60459047713</v>
      </c>
    </row>
    <row r="1167" spans="1:14" ht="20.399999999999999">
      <c r="A1167" s="46">
        <v>1162</v>
      </c>
      <c r="B1167" s="46" t="s">
        <v>3551</v>
      </c>
      <c r="C1167" s="47" t="s">
        <v>3552</v>
      </c>
      <c r="D1167" s="46" t="s">
        <v>1223</v>
      </c>
      <c r="E1167" s="48">
        <v>90161.328659543695</v>
      </c>
      <c r="F1167" s="48">
        <v>153669.59587914546</v>
      </c>
      <c r="G1167" s="48">
        <v>311248.10857188166</v>
      </c>
      <c r="H1167" s="48">
        <v>440409.57259032113</v>
      </c>
      <c r="I1167" s="48">
        <v>350762.44675207679</v>
      </c>
      <c r="J1167" s="48">
        <v>86122.909190662816</v>
      </c>
      <c r="K1167" s="48">
        <v>343758.12609427085</v>
      </c>
      <c r="L1167" s="48">
        <v>322613.97256809013</v>
      </c>
      <c r="M1167" s="48">
        <v>451319.13553186139</v>
      </c>
      <c r="N1167" s="48">
        <v>136440.25939174398</v>
      </c>
    </row>
    <row r="1168" spans="1:14" ht="20.399999999999999">
      <c r="A1168" s="46">
        <v>1163</v>
      </c>
      <c r="B1168" s="46" t="s">
        <v>3553</v>
      </c>
      <c r="C1168" s="47" t="s">
        <v>3554</v>
      </c>
      <c r="D1168" s="46" t="s">
        <v>1223</v>
      </c>
      <c r="E1168" s="48">
        <v>70009.45683850089</v>
      </c>
      <c r="F1168" s="48">
        <v>112180.00618831822</v>
      </c>
      <c r="G1168" s="48">
        <v>112929.93310063552</v>
      </c>
      <c r="H1168" s="48">
        <v>139081.58613575835</v>
      </c>
      <c r="I1168" s="48">
        <v>126732.76342449409</v>
      </c>
      <c r="J1168" s="48">
        <v>132496.78337025049</v>
      </c>
      <c r="K1168" s="48">
        <v>125259.64927940338</v>
      </c>
      <c r="L1168" s="48">
        <v>117354.29085788263</v>
      </c>
      <c r="M1168" s="48">
        <v>320040.53954166785</v>
      </c>
      <c r="N1168" s="48">
        <v>105613.3780487504</v>
      </c>
    </row>
    <row r="1169" spans="1:14" ht="20.399999999999999">
      <c r="A1169" s="46">
        <v>1164</v>
      </c>
      <c r="B1169" s="46" t="s">
        <v>3555</v>
      </c>
      <c r="C1169" s="47" t="s">
        <v>3556</v>
      </c>
      <c r="D1169" s="46" t="s">
        <v>1223</v>
      </c>
      <c r="E1169" s="48">
        <v>108429.04280614504</v>
      </c>
      <c r="F1169" s="48">
        <v>169035.77207801086</v>
      </c>
      <c r="G1169" s="48">
        <v>156911.46148716361</v>
      </c>
      <c r="H1169" s="48">
        <v>187514.6140987894</v>
      </c>
      <c r="I1169" s="48">
        <v>174499.91069575679</v>
      </c>
      <c r="J1169" s="48">
        <v>185781.26137569567</v>
      </c>
      <c r="K1169" s="48">
        <v>175633.10254006292</v>
      </c>
      <c r="L1169" s="48">
        <v>164557.39801376508</v>
      </c>
      <c r="M1169" s="48">
        <v>448747.0081538544</v>
      </c>
      <c r="N1169" s="48">
        <v>148086.51269077189</v>
      </c>
    </row>
    <row r="1170" spans="1:14">
      <c r="A1170" s="46">
        <v>1165</v>
      </c>
      <c r="B1170" s="46" t="s">
        <v>3557</v>
      </c>
      <c r="C1170" s="47" t="s">
        <v>3558</v>
      </c>
      <c r="D1170" s="46" t="s">
        <v>1223</v>
      </c>
      <c r="E1170" s="48">
        <v>3398709.5456887828</v>
      </c>
      <c r="F1170" s="48">
        <v>2766012.2507237461</v>
      </c>
      <c r="G1170" s="48">
        <v>2725898.0121416221</v>
      </c>
      <c r="H1170" s="48">
        <v>2903281.5968591627</v>
      </c>
      <c r="I1170" s="48">
        <v>3047579.2484137728</v>
      </c>
      <c r="J1170" s="48">
        <v>2086534.0689370674</v>
      </c>
      <c r="K1170" s="48">
        <v>3035003.0927286912</v>
      </c>
      <c r="L1170" s="48">
        <v>2843510.318058257</v>
      </c>
      <c r="M1170" s="48">
        <v>77511994.250939727</v>
      </c>
      <c r="N1170" s="48">
        <v>2558981.587503118</v>
      </c>
    </row>
    <row r="1171" spans="1:14" ht="20.399999999999999">
      <c r="A1171" s="46">
        <v>1166</v>
      </c>
      <c r="B1171" s="46" t="s">
        <v>3559</v>
      </c>
      <c r="C1171" s="47" t="s">
        <v>3560</v>
      </c>
      <c r="D1171" s="46" t="s">
        <v>1223</v>
      </c>
      <c r="E1171" s="48">
        <v>6166680.6181878755</v>
      </c>
      <c r="F1171" s="48">
        <v>3841681.1427999511</v>
      </c>
      <c r="G1171" s="48">
        <v>7215894.4552523131</v>
      </c>
      <c r="H1171" s="48">
        <v>7200128.7506383862</v>
      </c>
      <c r="I1171" s="48">
        <v>8090450.4049850879</v>
      </c>
      <c r="J1171" s="48">
        <v>1539093.1292818207</v>
      </c>
      <c r="K1171" s="48">
        <v>8011132.2637597444</v>
      </c>
      <c r="L1171" s="48">
        <v>6043965.3281147145</v>
      </c>
      <c r="M1171" s="48">
        <v>10880403.460266668</v>
      </c>
      <c r="N1171" s="48">
        <v>5802301.5572910085</v>
      </c>
    </row>
    <row r="1172" spans="1:14" ht="20.399999999999999">
      <c r="A1172" s="46">
        <v>1167</v>
      </c>
      <c r="B1172" s="46" t="s">
        <v>3561</v>
      </c>
      <c r="C1172" s="47" t="s">
        <v>3562</v>
      </c>
      <c r="D1172" s="46" t="s">
        <v>1223</v>
      </c>
      <c r="E1172" s="48">
        <v>6166680.6181878755</v>
      </c>
      <c r="F1172" s="48">
        <v>3841681.1427999511</v>
      </c>
      <c r="G1172" s="48">
        <v>7274420.1454650871</v>
      </c>
      <c r="H1172" s="48">
        <v>7200128.7506383862</v>
      </c>
      <c r="I1172" s="48">
        <v>8090450.4049850879</v>
      </c>
      <c r="J1172" s="48">
        <v>1667398.9379169859</v>
      </c>
      <c r="K1172" s="48">
        <v>8011132.2637597444</v>
      </c>
      <c r="L1172" s="48">
        <v>6290851.6925993487</v>
      </c>
      <c r="M1172" s="48">
        <v>10790748.93575407</v>
      </c>
      <c r="N1172" s="48">
        <v>5802301.5572910085</v>
      </c>
    </row>
    <row r="1173" spans="1:14">
      <c r="A1173" s="46">
        <v>1168</v>
      </c>
      <c r="B1173" s="46" t="s">
        <v>3563</v>
      </c>
      <c r="C1173" s="47" t="s">
        <v>3564</v>
      </c>
      <c r="D1173" s="46" t="s">
        <v>1223</v>
      </c>
      <c r="E1173" s="48">
        <v>1462181.0308160894</v>
      </c>
      <c r="F1173" s="48">
        <v>1751808.0634430028</v>
      </c>
      <c r="G1173" s="48">
        <v>1758839.7935779898</v>
      </c>
      <c r="H1173" s="48">
        <v>1857457.2162583307</v>
      </c>
      <c r="I1173" s="48">
        <v>1982953.5306336</v>
      </c>
      <c r="J1173" s="48">
        <v>1335046.8036173172</v>
      </c>
      <c r="K1173" s="48">
        <v>1941730.3062759645</v>
      </c>
      <c r="L1173" s="48">
        <v>1819214.7741761855</v>
      </c>
      <c r="M1173" s="48">
        <v>4959287.8971895473</v>
      </c>
      <c r="N1173" s="48">
        <v>1637181.1415596984</v>
      </c>
    </row>
    <row r="1174" spans="1:14">
      <c r="A1174" s="46">
        <v>1169</v>
      </c>
      <c r="B1174" s="46" t="s">
        <v>3565</v>
      </c>
      <c r="C1174" s="47" t="s">
        <v>3566</v>
      </c>
      <c r="D1174" s="46" t="s">
        <v>1223</v>
      </c>
      <c r="E1174" s="48">
        <v>99063.755475344806</v>
      </c>
      <c r="F1174" s="48">
        <v>368803.89655375259</v>
      </c>
      <c r="G1174" s="48">
        <v>119336.2651522048</v>
      </c>
      <c r="H1174" s="48">
        <v>290540.71924791601</v>
      </c>
      <c r="I1174" s="48">
        <v>110164.0850352</v>
      </c>
      <c r="J1174" s="48">
        <v>388917.41039040149</v>
      </c>
      <c r="K1174" s="48">
        <v>110549.57120155515</v>
      </c>
      <c r="L1174" s="48">
        <v>20605.743289191425</v>
      </c>
      <c r="M1174" s="48">
        <v>42892726.521063261</v>
      </c>
      <c r="N1174" s="48">
        <v>203960.95323157619</v>
      </c>
    </row>
    <row r="1175" spans="1:14">
      <c r="A1175" s="46">
        <v>1170</v>
      </c>
      <c r="B1175" s="46" t="s">
        <v>3567</v>
      </c>
      <c r="C1175" s="47" t="s">
        <v>3568</v>
      </c>
      <c r="D1175" s="46" t="s">
        <v>1223</v>
      </c>
      <c r="E1175" s="48">
        <v>63393.171473752613</v>
      </c>
      <c r="F1175" s="48">
        <v>46103.75119025715</v>
      </c>
      <c r="G1175" s="48">
        <v>61588.863799447601</v>
      </c>
      <c r="H1175" s="48">
        <v>143133.01316822323</v>
      </c>
      <c r="I1175" s="48">
        <v>68742.389061964801</v>
      </c>
      <c r="J1175" s="48">
        <v>202341.55750216398</v>
      </c>
      <c r="K1175" s="48">
        <v>68687.307019447195</v>
      </c>
      <c r="L1175" s="48">
        <v>58739.816552872457</v>
      </c>
      <c r="M1175" s="48">
        <v>1558073.7755101868</v>
      </c>
      <c r="N1175" s="48">
        <v>96082.666876922871</v>
      </c>
    </row>
    <row r="1176" spans="1:14">
      <c r="A1176" s="46">
        <v>1171</v>
      </c>
      <c r="B1176" s="46" t="s">
        <v>3569</v>
      </c>
      <c r="C1176" s="47" t="s">
        <v>3570</v>
      </c>
      <c r="D1176" s="46" t="s">
        <v>1223</v>
      </c>
      <c r="E1176" s="48">
        <v>75742.831335194584</v>
      </c>
      <c r="F1176" s="48">
        <v>204379.67467834114</v>
      </c>
      <c r="G1176" s="48">
        <v>220071.94472921331</v>
      </c>
      <c r="H1176" s="48">
        <v>245830.09491671144</v>
      </c>
      <c r="I1176" s="48">
        <v>245004.92511828477</v>
      </c>
      <c r="J1176" s="48">
        <v>261260.24788792318</v>
      </c>
      <c r="K1176" s="48">
        <v>246064.70361632342</v>
      </c>
      <c r="L1176" s="48">
        <v>32736.522715111932</v>
      </c>
      <c r="M1176" s="48">
        <v>426511.81564245338</v>
      </c>
      <c r="N1176" s="48">
        <v>190872.74182276608</v>
      </c>
    </row>
    <row r="1177" spans="1:14" ht="20.399999999999999">
      <c r="A1177" s="46">
        <v>1172</v>
      </c>
      <c r="B1177" s="46" t="s">
        <v>3571</v>
      </c>
      <c r="C1177" s="47" t="s">
        <v>3572</v>
      </c>
      <c r="D1177" s="46" t="s">
        <v>1223</v>
      </c>
      <c r="E1177" s="48">
        <v>55027.16843837544</v>
      </c>
      <c r="F1177" s="48">
        <v>58395.125371251197</v>
      </c>
      <c r="G1177" s="48">
        <v>47486.432861987836</v>
      </c>
      <c r="H1177" s="48">
        <v>63736.53303796531</v>
      </c>
      <c r="I1177" s="48">
        <v>35076.244675207679</v>
      </c>
      <c r="J1177" s="48">
        <v>61587.148503842094</v>
      </c>
      <c r="K1177" s="48">
        <v>35130.533536313029</v>
      </c>
      <c r="L1177" s="48">
        <v>70222.994364837883</v>
      </c>
      <c r="M1177" s="48">
        <v>195847.2622848</v>
      </c>
      <c r="N1177" s="48">
        <v>52852.647848591369</v>
      </c>
    </row>
    <row r="1178" spans="1:14" ht="20.399999999999999">
      <c r="A1178" s="46">
        <v>1173</v>
      </c>
      <c r="B1178" s="46" t="s">
        <v>3573</v>
      </c>
      <c r="C1178" s="47" t="s">
        <v>3574</v>
      </c>
      <c r="D1178" s="46" t="s">
        <v>1223</v>
      </c>
      <c r="E1178" s="48">
        <v>56171.072626198453</v>
      </c>
      <c r="F1178" s="48">
        <v>58395.125371251197</v>
      </c>
      <c r="G1178" s="48">
        <v>47486.432861987836</v>
      </c>
      <c r="H1178" s="48">
        <v>87073.692811822082</v>
      </c>
      <c r="I1178" s="48">
        <v>35076.244675207679</v>
      </c>
      <c r="J1178" s="48">
        <v>69729.459263880184</v>
      </c>
      <c r="K1178" s="48">
        <v>35130.533536313029</v>
      </c>
      <c r="L1178" s="48">
        <v>52615.019837019143</v>
      </c>
      <c r="M1178" s="48">
        <v>195847.2622848</v>
      </c>
      <c r="N1178" s="48">
        <v>61182.684737771517</v>
      </c>
    </row>
    <row r="1179" spans="1:14" ht="20.399999999999999">
      <c r="A1179" s="46">
        <v>1174</v>
      </c>
      <c r="B1179" s="46" t="s">
        <v>3575</v>
      </c>
      <c r="C1179" s="47" t="s">
        <v>3576</v>
      </c>
      <c r="D1179" s="46" t="s">
        <v>1223</v>
      </c>
      <c r="E1179" s="48">
        <v>39856.644247770666</v>
      </c>
      <c r="F1179" s="48">
        <v>58395.125371251197</v>
      </c>
      <c r="G1179" s="48">
        <v>31463.037642940766</v>
      </c>
      <c r="H1179" s="48">
        <v>42148.942140519423</v>
      </c>
      <c r="I1179" s="48">
        <v>35076.244675207679</v>
      </c>
      <c r="J1179" s="48">
        <v>84323.997249343476</v>
      </c>
      <c r="K1179" s="48">
        <v>35130.533536313029</v>
      </c>
      <c r="L1179" s="48">
        <v>46765.714936779768</v>
      </c>
      <c r="M1179" s="48">
        <v>195847.2622848</v>
      </c>
      <c r="N1179" s="48">
        <v>30591.342368885758</v>
      </c>
    </row>
    <row r="1180" spans="1:14" ht="30.6">
      <c r="A1180" s="46">
        <v>1175</v>
      </c>
      <c r="B1180" s="46" t="s">
        <v>3577</v>
      </c>
      <c r="C1180" s="47" t="s">
        <v>3578</v>
      </c>
      <c r="D1180" s="46" t="s">
        <v>1223</v>
      </c>
      <c r="E1180" s="48">
        <v>109466.114398258</v>
      </c>
      <c r="F1180" s="48">
        <v>104494.95961626267</v>
      </c>
      <c r="G1180" s="48">
        <v>115413.82802286223</v>
      </c>
      <c r="H1180" s="48">
        <v>155970.14838678428</v>
      </c>
      <c r="I1180" s="48">
        <v>130258.01414562049</v>
      </c>
      <c r="J1180" s="48">
        <v>116936.48336500839</v>
      </c>
      <c r="K1180" s="48">
        <v>127276.97400456796</v>
      </c>
      <c r="L1180" s="48">
        <v>112578.22895496395</v>
      </c>
      <c r="M1180" s="48">
        <v>195847.2622848</v>
      </c>
      <c r="N1180" s="48">
        <v>104699.94641745408</v>
      </c>
    </row>
    <row r="1181" spans="1:14">
      <c r="A1181" s="46">
        <v>1176</v>
      </c>
      <c r="B1181" s="46" t="s">
        <v>3579</v>
      </c>
      <c r="C1181" s="47" t="s">
        <v>3580</v>
      </c>
      <c r="D1181" s="46" t="s">
        <v>1223</v>
      </c>
      <c r="E1181" s="48">
        <v>2611.6129858973536</v>
      </c>
      <c r="F1181" s="48">
        <v>3843.8289344430077</v>
      </c>
      <c r="G1181" s="48">
        <v>2981.9377743379841</v>
      </c>
      <c r="H1181" s="48">
        <v>4073.6230555238399</v>
      </c>
      <c r="I1181" s="48">
        <v>3348.9881850700799</v>
      </c>
      <c r="J1181" s="48">
        <v>5315.2946984094715</v>
      </c>
      <c r="K1181" s="48">
        <v>3304.922551056</v>
      </c>
      <c r="L1181" s="48">
        <v>38957.937413692416</v>
      </c>
      <c r="M1181" s="48">
        <v>6528.2420761599997</v>
      </c>
      <c r="N1181" s="48">
        <v>1651.6452452684803</v>
      </c>
    </row>
    <row r="1182" spans="1:14">
      <c r="A1182" s="46">
        <v>1177</v>
      </c>
      <c r="B1182" s="46" t="s">
        <v>3581</v>
      </c>
      <c r="C1182" s="47" t="s">
        <v>3582</v>
      </c>
      <c r="D1182" s="46" t="s">
        <v>1223</v>
      </c>
      <c r="E1182" s="48">
        <v>5935.667535953723</v>
      </c>
      <c r="F1182" s="48">
        <v>3843.8289344430077</v>
      </c>
      <c r="G1182" s="48">
        <v>5984.6108775703697</v>
      </c>
      <c r="H1182" s="48">
        <v>13239.27493045248</v>
      </c>
      <c r="I1182" s="48">
        <v>6874.2389061964795</v>
      </c>
      <c r="J1182" s="48">
        <v>5855.8331423155205</v>
      </c>
      <c r="K1182" s="48">
        <v>6479.8514817704636</v>
      </c>
      <c r="L1182" s="48">
        <v>12344.905766018559</v>
      </c>
      <c r="M1182" s="48">
        <v>6528.2420761599997</v>
      </c>
      <c r="N1182" s="48">
        <v>5156.0055917511681</v>
      </c>
    </row>
    <row r="1183" spans="1:14" ht="20.399999999999999">
      <c r="A1183" s="46">
        <v>1178</v>
      </c>
      <c r="B1183" s="46" t="s">
        <v>3583</v>
      </c>
      <c r="C1183" s="47" t="s">
        <v>3584</v>
      </c>
      <c r="D1183" s="46" t="s">
        <v>1223</v>
      </c>
      <c r="E1183" s="48">
        <v>86827.532040709237</v>
      </c>
      <c r="F1183" s="48">
        <v>66080.171943306748</v>
      </c>
      <c r="G1183" s="48">
        <v>74245.590068997641</v>
      </c>
      <c r="H1183" s="48">
        <v>104814.84347799451</v>
      </c>
      <c r="I1183" s="48">
        <v>86368.64266759681</v>
      </c>
      <c r="J1183" s="48">
        <v>88269.927889857616</v>
      </c>
      <c r="K1183" s="48">
        <v>79303.335172315274</v>
      </c>
      <c r="L1183" s="48">
        <v>81844.570908817914</v>
      </c>
      <c r="M1183" s="48">
        <v>208903.74643711999</v>
      </c>
      <c r="N1183" s="48">
        <v>70360.087448437247</v>
      </c>
    </row>
    <row r="1184" spans="1:14" ht="20.399999999999999">
      <c r="A1184" s="46">
        <v>1179</v>
      </c>
      <c r="B1184" s="46" t="s">
        <v>3585</v>
      </c>
      <c r="C1184" s="47" t="s">
        <v>3586</v>
      </c>
      <c r="D1184" s="46" t="s">
        <v>1223</v>
      </c>
      <c r="E1184" s="48">
        <v>52097.289132615384</v>
      </c>
      <c r="F1184" s="48">
        <v>39648.625425350147</v>
      </c>
      <c r="G1184" s="48">
        <v>42516.824249292025</v>
      </c>
      <c r="H1184" s="48">
        <v>55841.277071057404</v>
      </c>
      <c r="I1184" s="48">
        <v>47414.622199150079</v>
      </c>
      <c r="J1184" s="48">
        <v>52954.7495546625</v>
      </c>
      <c r="K1184" s="48">
        <v>47457.630257947822</v>
      </c>
      <c r="L1184" s="48">
        <v>49106.742545290748</v>
      </c>
      <c r="M1184" s="48">
        <v>125342.24786227199</v>
      </c>
      <c r="N1184" s="48">
        <v>42210.307616035323</v>
      </c>
    </row>
    <row r="1185" spans="1:14" ht="20.399999999999999">
      <c r="A1185" s="46">
        <v>1180</v>
      </c>
      <c r="B1185" s="46" t="s">
        <v>3587</v>
      </c>
      <c r="C1185" s="47" t="s">
        <v>3588</v>
      </c>
      <c r="D1185" s="46" t="s">
        <v>1223</v>
      </c>
      <c r="E1185" s="48">
        <v>69460.485816187691</v>
      </c>
      <c r="F1185" s="48">
        <v>52863.093035913225</v>
      </c>
      <c r="G1185" s="48">
        <v>56676.565644702088</v>
      </c>
      <c r="H1185" s="48">
        <v>74454.60087860479</v>
      </c>
      <c r="I1185" s="48">
        <v>63278.25044421888</v>
      </c>
      <c r="J1185" s="48">
        <v>70612.338722260072</v>
      </c>
      <c r="K1185" s="48">
        <v>63190.119176190725</v>
      </c>
      <c r="L1185" s="48">
        <v>65476.962375469571</v>
      </c>
      <c r="M1185" s="48">
        <v>167122.99714969599</v>
      </c>
      <c r="N1185" s="48">
        <v>56285.197532236285</v>
      </c>
    </row>
    <row r="1186" spans="1:14" ht="20.399999999999999">
      <c r="A1186" s="46">
        <v>1181</v>
      </c>
      <c r="B1186" s="46" t="s">
        <v>3589</v>
      </c>
      <c r="C1186" s="47" t="s">
        <v>3590</v>
      </c>
      <c r="D1186" s="46" t="s">
        <v>1223</v>
      </c>
      <c r="E1186" s="48">
        <v>107560.51195549735</v>
      </c>
      <c r="F1186" s="48">
        <v>104494.95961626267</v>
      </c>
      <c r="G1186" s="48">
        <v>115413.82802286223</v>
      </c>
      <c r="H1186" s="48">
        <v>87073.692811822082</v>
      </c>
      <c r="I1186" s="48">
        <v>130258.01414562049</v>
      </c>
      <c r="J1186" s="48">
        <v>122421.14677584173</v>
      </c>
      <c r="K1186" s="48">
        <v>127276.97400456796</v>
      </c>
      <c r="L1186" s="48">
        <v>118259.10520963839</v>
      </c>
      <c r="M1186" s="48">
        <v>322059.94242389337</v>
      </c>
      <c r="N1186" s="48">
        <v>47107.794821570562</v>
      </c>
    </row>
    <row r="1187" spans="1:14" ht="20.399999999999999">
      <c r="A1187" s="46">
        <v>1182</v>
      </c>
      <c r="B1187" s="46" t="s">
        <v>3591</v>
      </c>
      <c r="C1187" s="47" t="s">
        <v>3592</v>
      </c>
      <c r="D1187" s="46" t="s">
        <v>1223</v>
      </c>
      <c r="E1187" s="48">
        <v>34730.242908093845</v>
      </c>
      <c r="F1187" s="48">
        <v>26432.852166371842</v>
      </c>
      <c r="G1187" s="48">
        <v>34443.005193820165</v>
      </c>
      <c r="H1187" s="48">
        <v>37227.953263510019</v>
      </c>
      <c r="I1187" s="48">
        <v>31550.993954081277</v>
      </c>
      <c r="J1187" s="48">
        <v>33136.808406253767</v>
      </c>
      <c r="K1187" s="48">
        <v>31627.844419801833</v>
      </c>
      <c r="L1187" s="48">
        <v>38957.937413692416</v>
      </c>
      <c r="M1187" s="48">
        <v>322059.94242389337</v>
      </c>
      <c r="N1187" s="48">
        <v>26355.949474714675</v>
      </c>
    </row>
    <row r="1188" spans="1:14" ht="20.399999999999999">
      <c r="A1188" s="46">
        <v>1183</v>
      </c>
      <c r="B1188" s="46" t="s">
        <v>3593</v>
      </c>
      <c r="C1188" s="47" t="s">
        <v>3594</v>
      </c>
      <c r="D1188" s="46" t="s">
        <v>1223</v>
      </c>
      <c r="E1188" s="48">
        <v>52097.289132615384</v>
      </c>
      <c r="F1188" s="48">
        <v>39648.625425350147</v>
      </c>
      <c r="G1188" s="48">
        <v>42516.824249292025</v>
      </c>
      <c r="H1188" s="48">
        <v>55841.277071057404</v>
      </c>
      <c r="I1188" s="48">
        <v>47414.622199150079</v>
      </c>
      <c r="J1188" s="48">
        <v>52954.7495546625</v>
      </c>
      <c r="K1188" s="48">
        <v>47457.630257947822</v>
      </c>
      <c r="L1188" s="48">
        <v>49106.742545290748</v>
      </c>
      <c r="M1188" s="48">
        <v>125342.24786227199</v>
      </c>
      <c r="N1188" s="48">
        <v>42210.307616035323</v>
      </c>
    </row>
    <row r="1189" spans="1:14" ht="20.399999999999999">
      <c r="A1189" s="46">
        <v>1184</v>
      </c>
      <c r="B1189" s="46" t="s">
        <v>3595</v>
      </c>
      <c r="C1189" s="47" t="s">
        <v>3596</v>
      </c>
      <c r="D1189" s="46" t="s">
        <v>1223</v>
      </c>
      <c r="E1189" s="48">
        <v>69460.485816187691</v>
      </c>
      <c r="F1189" s="48">
        <v>52863.093035913225</v>
      </c>
      <c r="G1189" s="48">
        <v>56676.565644702088</v>
      </c>
      <c r="H1189" s="48">
        <v>74454.60087860479</v>
      </c>
      <c r="I1189" s="48">
        <v>63278.25044421888</v>
      </c>
      <c r="J1189" s="48">
        <v>70612.338722260072</v>
      </c>
      <c r="K1189" s="48">
        <v>63190.119176190725</v>
      </c>
      <c r="L1189" s="48">
        <v>65476.962375469571</v>
      </c>
      <c r="M1189" s="48">
        <v>169734.29398016</v>
      </c>
      <c r="N1189" s="48">
        <v>56285.197532236285</v>
      </c>
    </row>
    <row r="1190" spans="1:14" ht="30.6">
      <c r="A1190" s="46">
        <v>1185</v>
      </c>
      <c r="B1190" s="46" t="s">
        <v>3597</v>
      </c>
      <c r="C1190" s="47" t="s">
        <v>3598</v>
      </c>
      <c r="D1190" s="46" t="s">
        <v>1223</v>
      </c>
      <c r="E1190" s="48">
        <v>60214.424867505302</v>
      </c>
      <c r="F1190" s="48">
        <v>58395.125371251197</v>
      </c>
      <c r="G1190" s="48">
        <v>55650.305099955083</v>
      </c>
      <c r="H1190" s="48">
        <v>63736.53303796531</v>
      </c>
      <c r="I1190" s="48">
        <v>65040.875804782088</v>
      </c>
      <c r="J1190" s="48">
        <v>58378.151941853183</v>
      </c>
      <c r="K1190" s="48">
        <v>59137.490947183818</v>
      </c>
      <c r="L1190" s="48">
        <v>64632.207850814462</v>
      </c>
      <c r="M1190" s="48">
        <v>108804.03460266667</v>
      </c>
      <c r="N1190" s="48">
        <v>55581.453036426239</v>
      </c>
    </row>
    <row r="1191" spans="1:14" ht="20.399999999999999">
      <c r="A1191" s="46">
        <v>1186</v>
      </c>
      <c r="B1191" s="46" t="s">
        <v>3599</v>
      </c>
      <c r="C1191" s="47" t="s">
        <v>3600</v>
      </c>
      <c r="D1191" s="46" t="s">
        <v>1223</v>
      </c>
      <c r="E1191" s="48">
        <v>60402.16887281766</v>
      </c>
      <c r="F1191" s="48">
        <v>58395.125371251197</v>
      </c>
      <c r="G1191" s="48">
        <v>55650.305099955083</v>
      </c>
      <c r="H1191" s="48">
        <v>63736.53303796531</v>
      </c>
      <c r="I1191" s="48">
        <v>65040.875804782088</v>
      </c>
      <c r="J1191" s="48">
        <v>58378.151941853183</v>
      </c>
      <c r="K1191" s="48">
        <v>59137.490947183818</v>
      </c>
      <c r="L1191" s="48">
        <v>64632.207850814462</v>
      </c>
      <c r="M1191" s="48">
        <v>108804.03460266667</v>
      </c>
      <c r="N1191" s="48">
        <v>55581.453036426239</v>
      </c>
    </row>
    <row r="1192" spans="1:14">
      <c r="A1192" s="46">
        <v>1187</v>
      </c>
      <c r="B1192" s="46" t="s">
        <v>3601</v>
      </c>
      <c r="C1192" s="47" t="s">
        <v>3602</v>
      </c>
      <c r="D1192" s="46" t="s">
        <v>1223</v>
      </c>
      <c r="E1192" s="48">
        <v>43411.841249879981</v>
      </c>
      <c r="F1192" s="48">
        <v>33040.738795860991</v>
      </c>
      <c r="G1192" s="48">
        <v>36335.56346207358</v>
      </c>
      <c r="H1192" s="48">
        <v>43858.035916058114</v>
      </c>
      <c r="I1192" s="48">
        <v>41597.958509291515</v>
      </c>
      <c r="J1192" s="48">
        <v>44864.690844201978</v>
      </c>
      <c r="K1192" s="48">
        <v>39481.397976327236</v>
      </c>
      <c r="L1192" s="48">
        <v>40921.632630201348</v>
      </c>
      <c r="M1192" s="48">
        <v>121860.51875498667</v>
      </c>
      <c r="N1192" s="48">
        <v>33087.481009126299</v>
      </c>
    </row>
    <row r="1193" spans="1:14">
      <c r="A1193" s="46">
        <v>1188</v>
      </c>
      <c r="B1193" s="46" t="s">
        <v>3603</v>
      </c>
      <c r="C1193" s="47" t="s">
        <v>3604</v>
      </c>
      <c r="D1193" s="46" t="s">
        <v>1223</v>
      </c>
      <c r="E1193" s="48">
        <v>333913.20502477023</v>
      </c>
      <c r="F1193" s="48">
        <v>138303.41968028006</v>
      </c>
      <c r="G1193" s="48">
        <v>166128.49291211637</v>
      </c>
      <c r="H1193" s="48">
        <v>255014.02586945333</v>
      </c>
      <c r="I1193" s="48">
        <v>186662.02568364286</v>
      </c>
      <c r="J1193" s="48">
        <v>334449.1531928021</v>
      </c>
      <c r="K1193" s="48">
        <v>184037.91717810443</v>
      </c>
      <c r="L1193" s="48">
        <v>246257.04194849229</v>
      </c>
      <c r="M1193" s="48">
        <v>195847.2622848</v>
      </c>
      <c r="N1193" s="48">
        <v>245305.22425378815</v>
      </c>
    </row>
    <row r="1194" spans="1:14">
      <c r="A1194" s="46">
        <v>1189</v>
      </c>
      <c r="B1194" s="46" t="s">
        <v>3605</v>
      </c>
      <c r="C1194" s="47" t="s">
        <v>3606</v>
      </c>
      <c r="D1194" s="46" t="s">
        <v>1223</v>
      </c>
      <c r="E1194" s="48">
        <v>109466.114398258</v>
      </c>
      <c r="F1194" s="48">
        <v>104494.95961626267</v>
      </c>
      <c r="G1194" s="48">
        <v>114623.91073164686</v>
      </c>
      <c r="H1194" s="48">
        <v>155970.14838678428</v>
      </c>
      <c r="I1194" s="48">
        <v>128495.38878505728</v>
      </c>
      <c r="J1194" s="48">
        <v>122421.14677584173</v>
      </c>
      <c r="K1194" s="48">
        <v>127276.97400456796</v>
      </c>
      <c r="L1194" s="48">
        <v>118259.10520963839</v>
      </c>
      <c r="M1194" s="48">
        <v>348172.9107285334</v>
      </c>
      <c r="N1194" s="48">
        <v>104699.94641745408</v>
      </c>
    </row>
    <row r="1195" spans="1:14" ht="20.399999999999999">
      <c r="A1195" s="46">
        <v>1190</v>
      </c>
      <c r="B1195" s="46" t="s">
        <v>3607</v>
      </c>
      <c r="C1195" s="47" t="s">
        <v>3608</v>
      </c>
      <c r="D1195" s="46" t="s">
        <v>1223</v>
      </c>
      <c r="E1195" s="48">
        <v>63847.277286601842</v>
      </c>
      <c r="F1195" s="48">
        <v>461004.87069219071</v>
      </c>
      <c r="G1195" s="48">
        <v>134599.29512626686</v>
      </c>
      <c r="H1195" s="48">
        <v>185923.02868062156</v>
      </c>
      <c r="I1195" s="48">
        <v>117919.63662167807</v>
      </c>
      <c r="J1195" s="48">
        <v>243963.0176829297</v>
      </c>
      <c r="K1195" s="48">
        <v>117012.23708606015</v>
      </c>
      <c r="L1195" s="48">
        <v>61345.890789675519</v>
      </c>
      <c r="M1195" s="48">
        <v>152325.64844373334</v>
      </c>
      <c r="N1195" s="48">
        <v>229794.121080832</v>
      </c>
    </row>
    <row r="1196" spans="1:14" ht="20.399999999999999">
      <c r="A1196" s="46">
        <v>1191</v>
      </c>
      <c r="B1196" s="46" t="s">
        <v>3609</v>
      </c>
      <c r="C1196" s="47" t="s">
        <v>3610</v>
      </c>
      <c r="D1196" s="46" t="s">
        <v>1223</v>
      </c>
      <c r="E1196" s="48">
        <v>33898.4943671808</v>
      </c>
      <c r="F1196" s="48">
        <v>39955.452802929663</v>
      </c>
      <c r="G1196" s="48">
        <v>42079.84200379168</v>
      </c>
      <c r="H1196" s="48">
        <v>143133.01316822323</v>
      </c>
      <c r="I1196" s="48">
        <v>47414.622199150079</v>
      </c>
      <c r="J1196" s="48">
        <v>59279.049348363267</v>
      </c>
      <c r="K1196" s="48">
        <v>46482.545908484266</v>
      </c>
      <c r="L1196" s="48">
        <v>56633.805659103236</v>
      </c>
      <c r="M1196" s="48">
        <v>152325.64844373334</v>
      </c>
      <c r="N1196" s="48">
        <v>48687.62940400128</v>
      </c>
    </row>
    <row r="1197" spans="1:14">
      <c r="A1197" s="46">
        <v>1192</v>
      </c>
      <c r="B1197" s="46" t="s">
        <v>3611</v>
      </c>
      <c r="C1197" s="47" t="s">
        <v>3612</v>
      </c>
      <c r="D1197" s="46" t="s">
        <v>1223</v>
      </c>
      <c r="E1197" s="48">
        <v>29918.509198564432</v>
      </c>
      <c r="F1197" s="48">
        <v>33809.765712432636</v>
      </c>
      <c r="G1197" s="48">
        <v>46037.163121080317</v>
      </c>
      <c r="H1197" s="48">
        <v>68250.159609422335</v>
      </c>
      <c r="I1197" s="48">
        <v>47414.622199150079</v>
      </c>
      <c r="J1197" s="48">
        <v>153873.27703192167</v>
      </c>
      <c r="K1197" s="48">
        <v>43489.255521175837</v>
      </c>
      <c r="L1197" s="48">
        <v>49106.742545290748</v>
      </c>
      <c r="M1197" s="48">
        <v>282890.48996693332</v>
      </c>
      <c r="N1197" s="48">
        <v>56012.317013452805</v>
      </c>
    </row>
    <row r="1198" spans="1:14" ht="30.6">
      <c r="A1198" s="46">
        <v>1193</v>
      </c>
      <c r="B1198" s="46" t="s">
        <v>3613</v>
      </c>
      <c r="C1198" s="47" t="s">
        <v>3614</v>
      </c>
      <c r="D1198" s="46" t="s">
        <v>1223</v>
      </c>
      <c r="E1198" s="48">
        <v>50878.01527162781</v>
      </c>
      <c r="F1198" s="48">
        <v>55322.934650210307</v>
      </c>
      <c r="G1198" s="48">
        <v>60357.580221765646</v>
      </c>
      <c r="H1198" s="48">
        <v>89859.946529927169</v>
      </c>
      <c r="I1198" s="48">
        <v>68742.389061964801</v>
      </c>
      <c r="J1198" s="48">
        <v>209909.09571684865</v>
      </c>
      <c r="K1198" s="48">
        <v>65939.814738669316</v>
      </c>
      <c r="L1198" s="48">
        <v>71793.689408361985</v>
      </c>
      <c r="M1198" s="48">
        <v>435216.13841066667</v>
      </c>
      <c r="N1198" s="48">
        <v>48687.62940400128</v>
      </c>
    </row>
    <row r="1199" spans="1:14" ht="20.399999999999999">
      <c r="A1199" s="46">
        <v>1194</v>
      </c>
      <c r="B1199" s="46" t="s">
        <v>3615</v>
      </c>
      <c r="C1199" s="47" t="s">
        <v>3616</v>
      </c>
      <c r="D1199" s="46" t="s">
        <v>1223</v>
      </c>
      <c r="E1199" s="48">
        <v>34730.242908093845</v>
      </c>
      <c r="F1199" s="48">
        <v>26432.852166371842</v>
      </c>
      <c r="G1199" s="48">
        <v>28313.479419406875</v>
      </c>
      <c r="H1199" s="48">
        <v>37227.953263510019</v>
      </c>
      <c r="I1199" s="48">
        <v>31550.993954081277</v>
      </c>
      <c r="J1199" s="48">
        <v>33064.736613732952</v>
      </c>
      <c r="K1199" s="48">
        <v>31627.844419801833</v>
      </c>
      <c r="L1199" s="48">
        <v>47772.369864923654</v>
      </c>
      <c r="M1199" s="48">
        <v>382990.20180138666</v>
      </c>
      <c r="N1199" s="48">
        <v>26413.398004984883</v>
      </c>
    </row>
    <row r="1200" spans="1:14" ht="30.6">
      <c r="A1200" s="46">
        <v>1195</v>
      </c>
      <c r="B1200" s="46" t="s">
        <v>3617</v>
      </c>
      <c r="C1200" s="47" t="s">
        <v>3618</v>
      </c>
      <c r="D1200" s="46" t="s">
        <v>1223</v>
      </c>
      <c r="E1200" s="48">
        <v>58764.925029193248</v>
      </c>
      <c r="F1200" s="48">
        <v>66080.171943306748</v>
      </c>
      <c r="G1200" s="48">
        <v>70948.934883706883</v>
      </c>
      <c r="H1200" s="48">
        <v>96030.440940313594</v>
      </c>
      <c r="I1200" s="48">
        <v>55328.810068078848</v>
      </c>
      <c r="J1200" s="48">
        <v>177476.78908248577</v>
      </c>
      <c r="K1200" s="48">
        <v>55275.226257117727</v>
      </c>
      <c r="L1200" s="48">
        <v>81844.570908817914</v>
      </c>
      <c r="M1200" s="48">
        <v>391694.52456960001</v>
      </c>
      <c r="N1200" s="48">
        <v>41822.530036711425</v>
      </c>
    </row>
    <row r="1201" spans="1:14">
      <c r="A1201" s="46">
        <v>1196</v>
      </c>
      <c r="B1201" s="46" t="s">
        <v>3619</v>
      </c>
      <c r="C1201" s="47" t="s">
        <v>3620</v>
      </c>
      <c r="D1201" s="46" t="s">
        <v>1223</v>
      </c>
      <c r="E1201" s="48">
        <v>110496.65922897763</v>
      </c>
      <c r="F1201" s="48">
        <v>95277.08180472473</v>
      </c>
      <c r="G1201" s="48">
        <v>129682.22319450315</v>
      </c>
      <c r="H1201" s="48">
        <v>91357.52526219828</v>
      </c>
      <c r="I1201" s="48">
        <v>139247.4034844928</v>
      </c>
      <c r="J1201" s="48">
        <v>157657.04613926396</v>
      </c>
      <c r="K1201" s="48">
        <v>134908.52489693044</v>
      </c>
      <c r="L1201" s="48">
        <v>156053.70988535913</v>
      </c>
      <c r="M1201" s="48">
        <v>478737.75225173339</v>
      </c>
      <c r="N1201" s="48">
        <v>142650.44551395348</v>
      </c>
    </row>
    <row r="1202" spans="1:14" ht="20.399999999999999">
      <c r="A1202" s="46">
        <v>1197</v>
      </c>
      <c r="B1202" s="46" t="s">
        <v>3621</v>
      </c>
      <c r="C1202" s="47" t="s">
        <v>3622</v>
      </c>
      <c r="D1202" s="46" t="s">
        <v>1223</v>
      </c>
      <c r="E1202" s="48">
        <v>117742.21724218383</v>
      </c>
      <c r="F1202" s="48">
        <v>95277.08180472473</v>
      </c>
      <c r="G1202" s="48">
        <v>90512.770737543164</v>
      </c>
      <c r="H1202" s="48">
        <v>228498.91785292185</v>
      </c>
      <c r="I1202" s="48">
        <v>68742.389061964801</v>
      </c>
      <c r="J1202" s="48">
        <v>171170.5072369152</v>
      </c>
      <c r="K1202" s="48">
        <v>65694.457288478923</v>
      </c>
      <c r="L1202" s="48">
        <v>81844.570908817914</v>
      </c>
      <c r="M1202" s="48">
        <v>152325.64844373334</v>
      </c>
      <c r="N1202" s="48">
        <v>153531.19714713091</v>
      </c>
    </row>
    <row r="1203" spans="1:14">
      <c r="A1203" s="46">
        <v>1198</v>
      </c>
      <c r="B1203" s="46" t="s">
        <v>3623</v>
      </c>
      <c r="C1203" s="47" t="s">
        <v>3624</v>
      </c>
      <c r="D1203" s="46" t="s">
        <v>1223</v>
      </c>
      <c r="E1203" s="48">
        <v>94240.312219534477</v>
      </c>
      <c r="F1203" s="48">
        <v>76221.143184413697</v>
      </c>
      <c r="G1203" s="48">
        <v>103067.88589841407</v>
      </c>
      <c r="H1203" s="48">
        <v>182126.20308912691</v>
      </c>
      <c r="I1203" s="48">
        <v>86368.64266759681</v>
      </c>
      <c r="J1203" s="48">
        <v>142664.31150012324</v>
      </c>
      <c r="K1203" s="48">
        <v>87395.900727733067</v>
      </c>
      <c r="L1203" s="48">
        <v>65476.962375469571</v>
      </c>
      <c r="M1203" s="48">
        <v>121860.51875498667</v>
      </c>
      <c r="N1203" s="48">
        <v>113717.92945661998</v>
      </c>
    </row>
    <row r="1204" spans="1:14">
      <c r="A1204" s="46">
        <v>1199</v>
      </c>
      <c r="B1204" s="46" t="s">
        <v>3625</v>
      </c>
      <c r="C1204" s="47" t="s">
        <v>3626</v>
      </c>
      <c r="D1204" s="46" t="s">
        <v>1223</v>
      </c>
      <c r="E1204" s="48">
        <v>70738.407196885149</v>
      </c>
      <c r="F1204" s="48">
        <v>58088.297993671687</v>
      </c>
      <c r="G1204" s="48">
        <v>76471.827680138231</v>
      </c>
      <c r="H1204" s="48">
        <v>136286.19287874663</v>
      </c>
      <c r="I1204" s="48">
        <v>68742.389061964801</v>
      </c>
      <c r="J1204" s="48">
        <v>106765.35164550958</v>
      </c>
      <c r="K1204" s="48">
        <v>65694.457288478923</v>
      </c>
      <c r="L1204" s="48">
        <v>49106.742545290748</v>
      </c>
      <c r="M1204" s="48">
        <v>91395.389066239994</v>
      </c>
      <c r="N1204" s="48">
        <v>85102.816529029384</v>
      </c>
    </row>
    <row r="1205" spans="1:14">
      <c r="A1205" s="46">
        <v>1200</v>
      </c>
      <c r="B1205" s="46" t="s">
        <v>3627</v>
      </c>
      <c r="C1205" s="47" t="s">
        <v>3628</v>
      </c>
      <c r="D1205" s="46" t="s">
        <v>1223</v>
      </c>
      <c r="E1205" s="48">
        <v>118300.67835163293</v>
      </c>
      <c r="F1205" s="48">
        <v>96812.52434103757</v>
      </c>
      <c r="G1205" s="48">
        <v>166128.49291211637</v>
      </c>
      <c r="H1205" s="48">
        <v>139068.52965160602</v>
      </c>
      <c r="I1205" s="48">
        <v>186662.02568364286</v>
      </c>
      <c r="J1205" s="48">
        <v>102341.94537954508</v>
      </c>
      <c r="K1205" s="48">
        <v>184037.91717810443</v>
      </c>
      <c r="L1205" s="48">
        <v>172455.26527750347</v>
      </c>
      <c r="M1205" s="48">
        <v>137963.51587618134</v>
      </c>
      <c r="N1205" s="48">
        <v>142650.44551395348</v>
      </c>
    </row>
    <row r="1206" spans="1:14">
      <c r="A1206" s="46">
        <v>1201</v>
      </c>
      <c r="B1206" s="46" t="s">
        <v>3629</v>
      </c>
      <c r="C1206" s="47" t="s">
        <v>3630</v>
      </c>
      <c r="D1206" s="46" t="s">
        <v>1223</v>
      </c>
      <c r="E1206" s="48">
        <v>141960.81402195949</v>
      </c>
      <c r="F1206" s="48">
        <v>116175.29033892813</v>
      </c>
      <c r="G1206" s="48">
        <v>200970.75723101193</v>
      </c>
      <c r="H1206" s="48">
        <v>166860.56181823439</v>
      </c>
      <c r="I1206" s="48">
        <v>227378.67151265283</v>
      </c>
      <c r="J1206" s="48">
        <v>194593.83980617728</v>
      </c>
      <c r="K1206" s="48">
        <v>221068.47272183656</v>
      </c>
      <c r="L1206" s="48">
        <v>256382.34540861644</v>
      </c>
      <c r="M1206" s="48">
        <v>165556.2190514176</v>
      </c>
      <c r="N1206" s="48">
        <v>171160.71487380096</v>
      </c>
    </row>
    <row r="1207" spans="1:14">
      <c r="A1207" s="46">
        <v>1202</v>
      </c>
      <c r="B1207" s="46" t="s">
        <v>3631</v>
      </c>
      <c r="C1207" s="47" t="s">
        <v>3632</v>
      </c>
      <c r="D1207" s="46" t="s">
        <v>1223</v>
      </c>
      <c r="E1207" s="48">
        <v>47320.271340653169</v>
      </c>
      <c r="F1207" s="48">
        <v>38726.837644196348</v>
      </c>
      <c r="G1207" s="48">
        <v>65887.988656887203</v>
      </c>
      <c r="H1207" s="48">
        <v>55606.260356315652</v>
      </c>
      <c r="I1207" s="48">
        <v>73148.952463372814</v>
      </c>
      <c r="J1207" s="48">
        <v>33064.736613732952</v>
      </c>
      <c r="K1207" s="48">
        <v>73873.83214290443</v>
      </c>
      <c r="L1207" s="48">
        <v>82328.966470868982</v>
      </c>
      <c r="M1207" s="48">
        <v>55185.406350472535</v>
      </c>
      <c r="N1207" s="48">
        <v>57019.10250643819</v>
      </c>
    </row>
    <row r="1208" spans="1:14">
      <c r="A1208" s="46">
        <v>1203</v>
      </c>
      <c r="B1208" s="46" t="s">
        <v>3633</v>
      </c>
      <c r="C1208" s="47" t="s">
        <v>3634</v>
      </c>
      <c r="D1208" s="46" t="s">
        <v>1223</v>
      </c>
      <c r="E1208" s="48">
        <v>70980.407010979747</v>
      </c>
      <c r="F1208" s="48">
        <v>58088.297993671687</v>
      </c>
      <c r="G1208" s="48">
        <v>98905.544033075232</v>
      </c>
      <c r="H1208" s="48">
        <v>83419.1828975877</v>
      </c>
      <c r="I1208" s="48">
        <v>110164.0850352</v>
      </c>
      <c r="J1208" s="48">
        <v>52954.7495546625</v>
      </c>
      <c r="K1208" s="48">
        <v>110534.23636091828</v>
      </c>
      <c r="L1208" s="48">
        <v>123296.29679560346</v>
      </c>
      <c r="M1208" s="48">
        <v>82778.109525708802</v>
      </c>
      <c r="N1208" s="48">
        <v>85102.816529029384</v>
      </c>
    </row>
    <row r="1209" spans="1:14">
      <c r="A1209" s="46">
        <v>1204</v>
      </c>
      <c r="B1209" s="46" t="s">
        <v>3635</v>
      </c>
      <c r="C1209" s="47" t="s">
        <v>3636</v>
      </c>
      <c r="D1209" s="46" t="s">
        <v>1223</v>
      </c>
      <c r="E1209" s="48">
        <v>94640.542681306339</v>
      </c>
      <c r="F1209" s="48">
        <v>76221.143184413697</v>
      </c>
      <c r="G1209" s="48">
        <v>136350.58582652532</v>
      </c>
      <c r="H1209" s="48">
        <v>111233.41108727502</v>
      </c>
      <c r="I1209" s="48">
        <v>156873.65709012479</v>
      </c>
      <c r="J1209" s="48">
        <v>70612.338722260072</v>
      </c>
      <c r="K1209" s="48">
        <v>147379.71624179129</v>
      </c>
      <c r="L1209" s="48">
        <v>164456.86308579228</v>
      </c>
      <c r="M1209" s="48">
        <v>110370.81270094507</v>
      </c>
      <c r="N1209" s="48">
        <v>113717.92945661998</v>
      </c>
    </row>
    <row r="1210" spans="1:14">
      <c r="A1210" s="46">
        <v>1205</v>
      </c>
      <c r="B1210" s="46" t="s">
        <v>3637</v>
      </c>
      <c r="C1210" s="47" t="s">
        <v>3638</v>
      </c>
      <c r="D1210" s="46" t="s">
        <v>1223</v>
      </c>
      <c r="E1210" s="48">
        <v>148690.27039082113</v>
      </c>
      <c r="F1210" s="48">
        <v>96812.52434103757</v>
      </c>
      <c r="G1210" s="48">
        <v>105626.9567922688</v>
      </c>
      <c r="H1210" s="48">
        <v>228498.91785292185</v>
      </c>
      <c r="I1210" s="48">
        <v>103994.89627322881</v>
      </c>
      <c r="J1210" s="48">
        <v>76576.279553356784</v>
      </c>
      <c r="K1210" s="48">
        <v>104405.94050731215</v>
      </c>
      <c r="L1210" s="48">
        <v>172455.26527750347</v>
      </c>
      <c r="M1210" s="48">
        <v>152325.64844373334</v>
      </c>
      <c r="N1210" s="48">
        <v>56483.394961668506</v>
      </c>
    </row>
    <row r="1211" spans="1:14">
      <c r="A1211" s="46">
        <v>1206</v>
      </c>
      <c r="B1211" s="46" t="s">
        <v>3639</v>
      </c>
      <c r="C1211" s="47" t="s">
        <v>3640</v>
      </c>
      <c r="D1211" s="46" t="s">
        <v>1223</v>
      </c>
      <c r="E1211" s="48">
        <v>66084.5646181427</v>
      </c>
      <c r="F1211" s="48">
        <v>76221.143184413697</v>
      </c>
      <c r="G1211" s="48">
        <v>74082.491080263673</v>
      </c>
      <c r="H1211" s="48">
        <v>111233.41108727502</v>
      </c>
      <c r="I1211" s="48">
        <v>68742.389061964801</v>
      </c>
      <c r="J1211" s="48">
        <v>69369.10030127615</v>
      </c>
      <c r="K1211" s="48">
        <v>72968.459626451135</v>
      </c>
      <c r="L1211" s="48">
        <v>62908.751942708222</v>
      </c>
      <c r="M1211" s="48">
        <v>106627.95391061335</v>
      </c>
      <c r="N1211" s="48">
        <v>39600.708128511127</v>
      </c>
    </row>
    <row r="1212" spans="1:14">
      <c r="A1212" s="46">
        <v>1207</v>
      </c>
      <c r="B1212" s="46" t="s">
        <v>3641</v>
      </c>
      <c r="C1212" s="47" t="s">
        <v>3642</v>
      </c>
      <c r="D1212" s="46" t="s">
        <v>1223</v>
      </c>
      <c r="E1212" s="48">
        <v>304445.07381617319</v>
      </c>
      <c r="F1212" s="48">
        <v>189012.19283106047</v>
      </c>
      <c r="G1212" s="48">
        <v>267123.36818045622</v>
      </c>
      <c r="H1212" s="48">
        <v>566969.99042400462</v>
      </c>
      <c r="I1212" s="48">
        <v>297883.68593518081</v>
      </c>
      <c r="J1212" s="48">
        <v>77116.817997262842</v>
      </c>
      <c r="K1212" s="48">
        <v>298176.72240137443</v>
      </c>
      <c r="L1212" s="48">
        <v>80926.700072909822</v>
      </c>
      <c r="M1212" s="48">
        <v>100099.71183445335</v>
      </c>
      <c r="N1212" s="48">
        <v>124806.93201202687</v>
      </c>
    </row>
    <row r="1213" spans="1:14">
      <c r="A1213" s="46">
        <v>1208</v>
      </c>
      <c r="B1213" s="46" t="s">
        <v>3643</v>
      </c>
      <c r="C1213" s="47" t="s">
        <v>3644</v>
      </c>
      <c r="D1213" s="46" t="s">
        <v>1223</v>
      </c>
      <c r="E1213" s="48">
        <v>66084.5646181427</v>
      </c>
      <c r="F1213" s="48">
        <v>76221.143184413697</v>
      </c>
      <c r="G1213" s="48">
        <v>103051.66191120641</v>
      </c>
      <c r="H1213" s="48">
        <v>111233.41108727502</v>
      </c>
      <c r="I1213" s="48">
        <v>116157.01126111488</v>
      </c>
      <c r="J1213" s="48">
        <v>96396.02249657856</v>
      </c>
      <c r="K1213" s="48">
        <v>113792.97812752752</v>
      </c>
      <c r="L1213" s="48">
        <v>57244.849117431804</v>
      </c>
      <c r="M1213" s="48">
        <v>95660.507222664542</v>
      </c>
      <c r="N1213" s="48">
        <v>36892.009926270825</v>
      </c>
    </row>
    <row r="1214" spans="1:14" ht="20.399999999999999">
      <c r="A1214" s="46">
        <v>1209</v>
      </c>
      <c r="B1214" s="46" t="s">
        <v>3645</v>
      </c>
      <c r="C1214" s="47" t="s">
        <v>3646</v>
      </c>
      <c r="D1214" s="46" t="s">
        <v>1223</v>
      </c>
      <c r="E1214" s="48">
        <v>67433.704084082216</v>
      </c>
      <c r="F1214" s="48">
        <v>58088.297993671687</v>
      </c>
      <c r="G1214" s="48">
        <v>94267.815579750401</v>
      </c>
      <c r="H1214" s="48">
        <v>182126.20308912691</v>
      </c>
      <c r="I1214" s="48">
        <v>98530.757655482885</v>
      </c>
      <c r="J1214" s="48">
        <v>93981.617447131517</v>
      </c>
      <c r="K1214" s="48">
        <v>94435.121367678235</v>
      </c>
      <c r="L1214" s="48">
        <v>87834.88583790233</v>
      </c>
      <c r="M1214" s="48">
        <v>119249.22192452267</v>
      </c>
      <c r="N1214" s="48">
        <v>36892.009926270825</v>
      </c>
    </row>
    <row r="1215" spans="1:14" ht="20.399999999999999">
      <c r="A1215" s="46">
        <v>1210</v>
      </c>
      <c r="B1215" s="46" t="s">
        <v>3647</v>
      </c>
      <c r="C1215" s="47" t="s">
        <v>3648</v>
      </c>
      <c r="D1215" s="46" t="s">
        <v>1223</v>
      </c>
      <c r="E1215" s="48">
        <v>117742.21724218383</v>
      </c>
      <c r="F1215" s="48">
        <v>96812.52434103757</v>
      </c>
      <c r="G1215" s="48">
        <v>142537.63749087745</v>
      </c>
      <c r="H1215" s="48">
        <v>139068.52965160602</v>
      </c>
      <c r="I1215" s="48">
        <v>103994.89627322881</v>
      </c>
      <c r="J1215" s="48">
        <v>192611.86551185511</v>
      </c>
      <c r="K1215" s="48">
        <v>109334.24101544684</v>
      </c>
      <c r="L1215" s="48">
        <v>57244.849117431804</v>
      </c>
      <c r="M1215" s="48">
        <v>137963.51587618134</v>
      </c>
      <c r="N1215" s="48">
        <v>85038.186932475393</v>
      </c>
    </row>
    <row r="1216" spans="1:14" ht="20.399999999999999">
      <c r="A1216" s="46">
        <v>1211</v>
      </c>
      <c r="B1216" s="46" t="s">
        <v>3649</v>
      </c>
      <c r="C1216" s="47" t="s">
        <v>3650</v>
      </c>
      <c r="D1216" s="46" t="s">
        <v>1223</v>
      </c>
      <c r="E1216" s="48">
        <v>47469.194303172917</v>
      </c>
      <c r="F1216" s="48">
        <v>38726.837644196348</v>
      </c>
      <c r="G1216" s="48">
        <v>51677.564274882563</v>
      </c>
      <c r="H1216" s="48">
        <v>55606.260356315652</v>
      </c>
      <c r="I1216" s="48">
        <v>43184.321333798405</v>
      </c>
      <c r="J1216" s="48">
        <v>117837.38077151847</v>
      </c>
      <c r="K1216" s="48">
        <v>43874.565424994951</v>
      </c>
      <c r="L1216" s="48">
        <v>57244.849117431804</v>
      </c>
      <c r="M1216" s="48">
        <v>55185.406350472535</v>
      </c>
      <c r="N1216" s="48">
        <v>34181.87551077376</v>
      </c>
    </row>
    <row r="1217" spans="1:14" ht="20.399999999999999">
      <c r="A1217" s="46">
        <v>1212</v>
      </c>
      <c r="B1217" s="46" t="s">
        <v>3651</v>
      </c>
      <c r="C1217" s="47" t="s">
        <v>3652</v>
      </c>
      <c r="D1217" s="46" t="s">
        <v>1223</v>
      </c>
      <c r="E1217" s="48">
        <v>70738.407196885149</v>
      </c>
      <c r="F1217" s="48">
        <v>58088.297993671687</v>
      </c>
      <c r="G1217" s="48">
        <v>76471.827680138231</v>
      </c>
      <c r="H1217" s="48">
        <v>83419.1828975877</v>
      </c>
      <c r="I1217" s="48">
        <v>68742.389061964801</v>
      </c>
      <c r="J1217" s="48">
        <v>125368.88308994271</v>
      </c>
      <c r="K1217" s="48">
        <v>65694.457288478923</v>
      </c>
      <c r="L1217" s="48">
        <v>86065.732235262971</v>
      </c>
      <c r="M1217" s="48">
        <v>82778.109525708802</v>
      </c>
      <c r="N1217" s="48">
        <v>50856.311421701626</v>
      </c>
    </row>
    <row r="1218" spans="1:14" ht="20.399999999999999">
      <c r="A1218" s="46">
        <v>1213</v>
      </c>
      <c r="B1218" s="46" t="s">
        <v>3653</v>
      </c>
      <c r="C1218" s="47" t="s">
        <v>3654</v>
      </c>
      <c r="D1218" s="46" t="s">
        <v>1223</v>
      </c>
      <c r="E1218" s="48">
        <v>51192.268366166885</v>
      </c>
      <c r="F1218" s="48">
        <v>96812.52434103757</v>
      </c>
      <c r="G1218" s="48">
        <v>62973.193852302516</v>
      </c>
      <c r="H1218" s="48">
        <v>87505.862437263859</v>
      </c>
      <c r="I1218" s="48">
        <v>68742.389061964801</v>
      </c>
      <c r="J1218" s="48">
        <v>215855.01859981517</v>
      </c>
      <c r="K1218" s="48">
        <v>71776.307963834217</v>
      </c>
      <c r="L1218" s="48">
        <v>153764.90821345744</v>
      </c>
      <c r="M1218" s="48">
        <v>139269.16429141336</v>
      </c>
      <c r="N1218" s="48">
        <v>61613.548714798082</v>
      </c>
    </row>
    <row r="1219" spans="1:14" ht="20.399999999999999">
      <c r="A1219" s="46">
        <v>1214</v>
      </c>
      <c r="B1219" s="46" t="s">
        <v>3655</v>
      </c>
      <c r="C1219" s="47" t="s">
        <v>3656</v>
      </c>
      <c r="D1219" s="46" t="s">
        <v>1223</v>
      </c>
      <c r="E1219" s="48">
        <v>51192.268366166885</v>
      </c>
      <c r="F1219" s="48">
        <v>96812.52434103757</v>
      </c>
      <c r="G1219" s="48">
        <v>62973.193852302516</v>
      </c>
      <c r="H1219" s="48">
        <v>87505.862437263859</v>
      </c>
      <c r="I1219" s="48">
        <v>68742.389061964801</v>
      </c>
      <c r="J1219" s="48">
        <v>154233.63599452568</v>
      </c>
      <c r="K1219" s="48">
        <v>71776.307963834217</v>
      </c>
      <c r="L1219" s="48">
        <v>82849.920188546559</v>
      </c>
      <c r="M1219" s="48">
        <v>139269.16429141336</v>
      </c>
      <c r="N1219" s="48">
        <v>83587.611543152641</v>
      </c>
    </row>
    <row r="1220" spans="1:14">
      <c r="A1220" s="46">
        <v>1215</v>
      </c>
      <c r="B1220" s="46" t="s">
        <v>3657</v>
      </c>
      <c r="C1220" s="47" t="s">
        <v>3658</v>
      </c>
      <c r="D1220" s="46" t="s">
        <v>1223</v>
      </c>
      <c r="E1220" s="48">
        <v>66549.711435069039</v>
      </c>
      <c r="F1220" s="48">
        <v>461004.87069219071</v>
      </c>
      <c r="G1220" s="48">
        <v>196755.56108576391</v>
      </c>
      <c r="H1220" s="48">
        <v>208173.88897300535</v>
      </c>
      <c r="I1220" s="48">
        <v>220151.90753434369</v>
      </c>
      <c r="J1220" s="48">
        <v>177476.78908248577</v>
      </c>
      <c r="K1220" s="48">
        <v>218889.42711984031</v>
      </c>
      <c r="L1220" s="48">
        <v>427303.47379822232</v>
      </c>
      <c r="M1220" s="48">
        <v>304651.29688746668</v>
      </c>
      <c r="N1220" s="48">
        <v>90194.192524226572</v>
      </c>
    </row>
    <row r="1221" spans="1:14">
      <c r="A1221" s="46">
        <v>1216</v>
      </c>
      <c r="B1221" s="46" t="s">
        <v>3659</v>
      </c>
      <c r="C1221" s="47" t="s">
        <v>3660</v>
      </c>
      <c r="D1221" s="46" t="s">
        <v>1223</v>
      </c>
      <c r="E1221" s="48">
        <v>349433.7700248764</v>
      </c>
      <c r="F1221" s="48">
        <v>461004.87069219071</v>
      </c>
      <c r="G1221" s="48">
        <v>377142.06110431754</v>
      </c>
      <c r="H1221" s="48">
        <v>624522.97256743116</v>
      </c>
      <c r="I1221" s="48">
        <v>421267.46117460477</v>
      </c>
      <c r="J1221" s="48">
        <v>442881.16504035535</v>
      </c>
      <c r="K1221" s="48">
        <v>420289.20409949223</v>
      </c>
      <c r="L1221" s="48">
        <v>1289031.4278513424</v>
      </c>
      <c r="M1221" s="48">
        <v>826910.66298026685</v>
      </c>
      <c r="N1221" s="48">
        <v>549926.05601156608</v>
      </c>
    </row>
    <row r="1222" spans="1:14" ht="20.399999999999999">
      <c r="A1222" s="46">
        <v>1217</v>
      </c>
      <c r="B1222" s="46" t="s">
        <v>3661</v>
      </c>
      <c r="C1222" s="47" t="s">
        <v>3662</v>
      </c>
      <c r="D1222" s="46" t="s">
        <v>1223</v>
      </c>
      <c r="E1222" s="48">
        <v>349392.64525270101</v>
      </c>
      <c r="F1222" s="48">
        <v>461004.87069219071</v>
      </c>
      <c r="G1222" s="48">
        <v>377131.47621261521</v>
      </c>
      <c r="H1222" s="48">
        <v>624522.97256743116</v>
      </c>
      <c r="I1222" s="48">
        <v>421267.46117460477</v>
      </c>
      <c r="J1222" s="48">
        <v>483781.90729591297</v>
      </c>
      <c r="K1222" s="48">
        <v>420265.5849196607</v>
      </c>
      <c r="L1222" s="48">
        <v>709797.48186306353</v>
      </c>
      <c r="M1222" s="48">
        <v>618006.91654314671</v>
      </c>
      <c r="N1222" s="48">
        <v>320141.98842353135</v>
      </c>
    </row>
    <row r="1223" spans="1:14" ht="30.6">
      <c r="A1223" s="46">
        <v>1218</v>
      </c>
      <c r="B1223" s="46" t="s">
        <v>3663</v>
      </c>
      <c r="C1223" s="47" t="s">
        <v>3664</v>
      </c>
      <c r="D1223" s="46" t="s">
        <v>1223</v>
      </c>
      <c r="E1223" s="48">
        <v>396014.08039550949</v>
      </c>
      <c r="F1223" s="48">
        <v>537837.05733493296</v>
      </c>
      <c r="G1223" s="48">
        <v>423095.36895592959</v>
      </c>
      <c r="H1223" s="48">
        <v>581731.65140661749</v>
      </c>
      <c r="I1223" s="48">
        <v>421267.46117460477</v>
      </c>
      <c r="J1223" s="48">
        <v>826843.63969495147</v>
      </c>
      <c r="K1223" s="48">
        <v>420289.20409949223</v>
      </c>
      <c r="L1223" s="48">
        <v>1289031.4278513424</v>
      </c>
      <c r="M1223" s="48">
        <v>1871429.3951658667</v>
      </c>
      <c r="N1223" s="48">
        <v>390506.3845117389</v>
      </c>
    </row>
    <row r="1224" spans="1:14" ht="20.399999999999999">
      <c r="A1224" s="46">
        <v>1219</v>
      </c>
      <c r="B1224" s="46" t="s">
        <v>3665</v>
      </c>
      <c r="C1224" s="47" t="s">
        <v>3666</v>
      </c>
      <c r="D1224" s="46" t="s">
        <v>1223</v>
      </c>
      <c r="E1224" s="48">
        <v>919490.88018125214</v>
      </c>
      <c r="F1224" s="48">
        <v>1075672.8090214508</v>
      </c>
      <c r="G1224" s="48">
        <v>789838.95231044618</v>
      </c>
      <c r="H1224" s="48">
        <v>1211710.9287013034</v>
      </c>
      <c r="I1224" s="48">
        <v>879550.05492103682</v>
      </c>
      <c r="J1224" s="48">
        <v>898194.71429054975</v>
      </c>
      <c r="K1224" s="48">
        <v>875553.3019159598</v>
      </c>
      <c r="L1224" s="48">
        <v>2578061.5500542694</v>
      </c>
      <c r="M1224" s="48">
        <v>2959469.7411925332</v>
      </c>
      <c r="N1224" s="48">
        <v>640285.41306031949</v>
      </c>
    </row>
    <row r="1225" spans="1:14">
      <c r="A1225" s="46">
        <v>1220</v>
      </c>
      <c r="B1225" s="46" t="s">
        <v>3667</v>
      </c>
      <c r="C1225" s="47" t="s">
        <v>3668</v>
      </c>
      <c r="D1225" s="46" t="s">
        <v>1223</v>
      </c>
      <c r="E1225" s="48">
        <v>83555.469564258456</v>
      </c>
      <c r="F1225" s="48">
        <v>96812.52434103757</v>
      </c>
      <c r="G1225" s="48">
        <v>103067.88589841407</v>
      </c>
      <c r="H1225" s="48">
        <v>139068.52965160602</v>
      </c>
      <c r="I1225" s="48">
        <v>75616.62796816128</v>
      </c>
      <c r="J1225" s="48">
        <v>96251.878911536944</v>
      </c>
      <c r="K1225" s="48">
        <v>73873.83214290443</v>
      </c>
      <c r="L1225" s="48">
        <v>63382.702317437441</v>
      </c>
      <c r="M1225" s="48">
        <v>109152.2075133952</v>
      </c>
      <c r="N1225" s="48">
        <v>99835.492116824214</v>
      </c>
    </row>
    <row r="1226" spans="1:14" ht="20.399999999999999">
      <c r="A1226" s="46">
        <v>1221</v>
      </c>
      <c r="B1226" s="46" t="s">
        <v>3669</v>
      </c>
      <c r="C1226" s="47" t="s">
        <v>3670</v>
      </c>
      <c r="D1226" s="46" t="s">
        <v>1223</v>
      </c>
      <c r="E1226" s="48">
        <v>90749.930285477618</v>
      </c>
      <c r="F1226" s="48">
        <v>96812.52434103757</v>
      </c>
      <c r="G1226" s="48">
        <v>379251.69517243898</v>
      </c>
      <c r="H1226" s="48">
        <v>106932.6052075008</v>
      </c>
      <c r="I1226" s="48">
        <v>75616.62796816128</v>
      </c>
      <c r="J1226" s="48">
        <v>123495.01648440177</v>
      </c>
      <c r="K1226" s="48">
        <v>73873.83214290443</v>
      </c>
      <c r="L1226" s="48">
        <v>70742.642434100228</v>
      </c>
      <c r="M1226" s="48">
        <v>156677.80982784001</v>
      </c>
      <c r="N1226" s="48">
        <v>373271.82543067646</v>
      </c>
    </row>
    <row r="1227" spans="1:14">
      <c r="A1227" s="46">
        <v>1222</v>
      </c>
      <c r="B1227" s="46" t="s">
        <v>3671</v>
      </c>
      <c r="C1227" s="47" t="s">
        <v>3672</v>
      </c>
      <c r="D1227" s="46" t="s">
        <v>1223</v>
      </c>
      <c r="E1227" s="48">
        <v>349433.7700248764</v>
      </c>
      <c r="F1227" s="48">
        <v>537837.05733493296</v>
      </c>
      <c r="G1227" s="48">
        <v>423095.36895592959</v>
      </c>
      <c r="H1227" s="48">
        <v>581731.65140661749</v>
      </c>
      <c r="I1227" s="48">
        <v>421267.46117460477</v>
      </c>
      <c r="J1227" s="48">
        <v>151530.94377499545</v>
      </c>
      <c r="K1227" s="48">
        <v>420289.20409949223</v>
      </c>
      <c r="L1227" s="48">
        <v>1289031.4278513424</v>
      </c>
      <c r="M1227" s="48">
        <v>1763212.9023500544</v>
      </c>
      <c r="N1227" s="48">
        <v>390506.3845117389</v>
      </c>
    </row>
    <row r="1228" spans="1:14" ht="30.6">
      <c r="A1228" s="46">
        <v>1223</v>
      </c>
      <c r="B1228" s="46" t="s">
        <v>3673</v>
      </c>
      <c r="C1228" s="47" t="s">
        <v>3674</v>
      </c>
      <c r="D1228" s="46" t="s">
        <v>1223</v>
      </c>
      <c r="E1228" s="48">
        <v>48952.606625147077</v>
      </c>
      <c r="F1228" s="48">
        <v>66080.171943306748</v>
      </c>
      <c r="G1228" s="48">
        <v>45061.819273994224</v>
      </c>
      <c r="H1228" s="48">
        <v>83419.1828975877</v>
      </c>
      <c r="I1228" s="48">
        <v>51116.135456332806</v>
      </c>
      <c r="J1228" s="48">
        <v>133693.17512609586</v>
      </c>
      <c r="K1228" s="48">
        <v>49435.031518695643</v>
      </c>
      <c r="L1228" s="48">
        <v>70742.642434100228</v>
      </c>
      <c r="M1228" s="48">
        <v>105326.65765676543</v>
      </c>
      <c r="N1228" s="48">
        <v>66081.60815656351</v>
      </c>
    </row>
    <row r="1229" spans="1:14">
      <c r="A1229" s="46">
        <v>1224</v>
      </c>
      <c r="B1229" s="46" t="s">
        <v>3675</v>
      </c>
      <c r="C1229" s="47" t="s">
        <v>3676</v>
      </c>
      <c r="D1229" s="46" t="s">
        <v>1223</v>
      </c>
      <c r="E1229" s="48">
        <v>33898.4943671808</v>
      </c>
      <c r="F1229" s="48">
        <v>33809.765712432636</v>
      </c>
      <c r="G1229" s="48">
        <v>42773.073418562293</v>
      </c>
      <c r="H1229" s="48">
        <v>45999.299317038589</v>
      </c>
      <c r="I1229" s="48">
        <v>49177.247559713287</v>
      </c>
      <c r="J1229" s="48">
        <v>53152.94698409472</v>
      </c>
      <c r="K1229" s="48">
        <v>46266.800564351332</v>
      </c>
      <c r="L1229" s="48">
        <v>62908.751942708222</v>
      </c>
      <c r="M1229" s="48">
        <v>108038.05419906395</v>
      </c>
      <c r="N1229" s="48">
        <v>48687.62940400128</v>
      </c>
    </row>
    <row r="1230" spans="1:14">
      <c r="A1230" s="46">
        <v>1225</v>
      </c>
      <c r="B1230" s="46" t="s">
        <v>3677</v>
      </c>
      <c r="C1230" s="47" t="s">
        <v>3678</v>
      </c>
      <c r="D1230" s="46" t="s">
        <v>1223</v>
      </c>
      <c r="E1230" s="48">
        <v>35603.913975436801</v>
      </c>
      <c r="F1230" s="48">
        <v>33809.765712432636</v>
      </c>
      <c r="G1230" s="48">
        <v>39195.565425264635</v>
      </c>
      <c r="H1230" s="48">
        <v>68250.159609422335</v>
      </c>
      <c r="I1230" s="48">
        <v>42126.746117460483</v>
      </c>
      <c r="J1230" s="48">
        <v>56756.536610135037</v>
      </c>
      <c r="K1230" s="48">
        <v>39563.888843201581</v>
      </c>
      <c r="L1230" s="48">
        <v>123296.29679560346</v>
      </c>
      <c r="M1230" s="48">
        <v>108125.09742674598</v>
      </c>
      <c r="N1230" s="48">
        <v>65922.188485063685</v>
      </c>
    </row>
    <row r="1231" spans="1:14">
      <c r="A1231" s="46">
        <v>1226</v>
      </c>
      <c r="B1231" s="46" t="s">
        <v>3679</v>
      </c>
      <c r="C1231" s="47" t="s">
        <v>3680</v>
      </c>
      <c r="D1231" s="46" t="s">
        <v>1223</v>
      </c>
      <c r="E1231" s="48">
        <v>39704.994027479632</v>
      </c>
      <c r="F1231" s="48">
        <v>36881.956433473541</v>
      </c>
      <c r="G1231" s="48">
        <v>55894.808656081914</v>
      </c>
      <c r="H1231" s="48">
        <v>89859.946529927169</v>
      </c>
      <c r="I1231" s="48">
        <v>51116.135456332806</v>
      </c>
      <c r="J1231" s="48">
        <v>62342.100530497526</v>
      </c>
      <c r="K1231" s="48">
        <v>52751.851790935456</v>
      </c>
      <c r="L1231" s="48">
        <v>164456.86308579228</v>
      </c>
      <c r="M1231" s="48">
        <v>133633.11529899522</v>
      </c>
      <c r="N1231" s="48">
        <v>48687.62940400128</v>
      </c>
    </row>
    <row r="1232" spans="1:14" ht="30.6">
      <c r="A1232" s="46">
        <v>1227</v>
      </c>
      <c r="B1232" s="46" t="s">
        <v>3681</v>
      </c>
      <c r="C1232" s="47" t="s">
        <v>3682</v>
      </c>
      <c r="D1232" s="46" t="s">
        <v>1223</v>
      </c>
      <c r="E1232" s="48">
        <v>34190.534861044289</v>
      </c>
      <c r="F1232" s="48">
        <v>33809.765712432636</v>
      </c>
      <c r="G1232" s="48">
        <v>43641.982438899184</v>
      </c>
      <c r="H1232" s="48">
        <v>45999.299317038589</v>
      </c>
      <c r="I1232" s="48">
        <v>51116.135456332806</v>
      </c>
      <c r="J1232" s="48">
        <v>58738.510904457216</v>
      </c>
      <c r="K1232" s="48">
        <v>46266.800564351332</v>
      </c>
      <c r="L1232" s="48">
        <v>62908.751942708222</v>
      </c>
      <c r="M1232" s="48">
        <v>163206.05190399999</v>
      </c>
      <c r="N1232" s="48">
        <v>45815.20289049088</v>
      </c>
    </row>
    <row r="1233" spans="1:14">
      <c r="A1233" s="46">
        <v>1228</v>
      </c>
      <c r="B1233" s="46" t="s">
        <v>3683</v>
      </c>
      <c r="C1233" s="47" t="s">
        <v>3684</v>
      </c>
      <c r="D1233" s="46" t="s">
        <v>1223</v>
      </c>
      <c r="E1233" s="48">
        <v>325641.09481743479</v>
      </c>
      <c r="F1233" s="48">
        <v>12295.291126239743</v>
      </c>
      <c r="G1233" s="48">
        <v>245071.83959956546</v>
      </c>
      <c r="H1233" s="48">
        <v>17055.685248175618</v>
      </c>
      <c r="I1233" s="48">
        <v>280257.43232954881</v>
      </c>
      <c r="J1233" s="48">
        <v>5135.1152171074564</v>
      </c>
      <c r="K1233" s="48">
        <v>266597.085785184</v>
      </c>
      <c r="L1233" s="48">
        <v>45103.624504189444</v>
      </c>
      <c r="M1233" s="48">
        <v>31988.386173184001</v>
      </c>
      <c r="N1233" s="48">
        <v>17234.559081062398</v>
      </c>
    </row>
    <row r="1234" spans="1:14">
      <c r="A1234" s="46">
        <v>1229</v>
      </c>
      <c r="B1234" s="46" t="s">
        <v>3685</v>
      </c>
      <c r="C1234" s="47" t="s">
        <v>3686</v>
      </c>
      <c r="D1234" s="46" t="s">
        <v>1223</v>
      </c>
      <c r="E1234" s="48">
        <v>9808.6855575433838</v>
      </c>
      <c r="F1234" s="48">
        <v>6148.2983873274889</v>
      </c>
      <c r="G1234" s="48">
        <v>11398.310664975359</v>
      </c>
      <c r="H1234" s="48">
        <v>7759.4685317237763</v>
      </c>
      <c r="I1234" s="48">
        <v>4406.5634014080006</v>
      </c>
      <c r="J1234" s="48">
        <v>12612.56369114112</v>
      </c>
      <c r="K1234" s="48">
        <v>4187.6453316260513</v>
      </c>
      <c r="L1234" s="48">
        <v>9495.9809239823353</v>
      </c>
      <c r="M1234" s="48">
        <v>19584.726228480002</v>
      </c>
      <c r="N1234" s="48">
        <v>7468.3089351270401</v>
      </c>
    </row>
    <row r="1235" spans="1:14" ht="30.6">
      <c r="A1235" s="46">
        <v>1230</v>
      </c>
      <c r="B1235" s="46" t="s">
        <v>3687</v>
      </c>
      <c r="C1235" s="47" t="s">
        <v>3688</v>
      </c>
      <c r="D1235" s="46" t="s">
        <v>1223</v>
      </c>
      <c r="E1235" s="48">
        <v>26724.317886938934</v>
      </c>
      <c r="F1235" s="48">
        <v>44564.391708698626</v>
      </c>
      <c r="G1235" s="48">
        <v>34142.706058316806</v>
      </c>
      <c r="H1235" s="48">
        <v>31036.568478479872</v>
      </c>
      <c r="I1235" s="48">
        <v>33489.881850700796</v>
      </c>
      <c r="J1235" s="48">
        <v>52234.031629454439</v>
      </c>
      <c r="K1235" s="48">
        <v>33498.694977503619</v>
      </c>
      <c r="L1235" s="48">
        <v>26661.34063903744</v>
      </c>
      <c r="M1235" s="48">
        <v>137093.08359936002</v>
      </c>
      <c r="N1235" s="48">
        <v>9191.7648432332808</v>
      </c>
    </row>
    <row r="1236" spans="1:14">
      <c r="A1236" s="46">
        <v>1231</v>
      </c>
      <c r="B1236" s="46" t="s">
        <v>3689</v>
      </c>
      <c r="C1236" s="47" t="s">
        <v>3690</v>
      </c>
      <c r="D1236" s="46" t="s">
        <v>1223</v>
      </c>
      <c r="E1236" s="48">
        <v>21615.436691623385</v>
      </c>
      <c r="F1236" s="48">
        <v>12295.291126239743</v>
      </c>
      <c r="G1236" s="48">
        <v>17365.123922585597</v>
      </c>
      <c r="H1236" s="48">
        <v>10345.958042298365</v>
      </c>
      <c r="I1236" s="48">
        <v>8090.4504049850884</v>
      </c>
      <c r="J1236" s="48">
        <v>18198.127611503613</v>
      </c>
      <c r="K1236" s="48">
        <v>8375.2906632521026</v>
      </c>
      <c r="L1236" s="48">
        <v>9495.9809239823353</v>
      </c>
      <c r="M1236" s="48">
        <v>32641.210380799999</v>
      </c>
      <c r="N1236" s="48">
        <v>9191.7648432332808</v>
      </c>
    </row>
    <row r="1237" spans="1:14">
      <c r="A1237" s="46">
        <v>1232</v>
      </c>
      <c r="B1237" s="46" t="s">
        <v>3691</v>
      </c>
      <c r="C1237" s="47" t="s">
        <v>3692</v>
      </c>
      <c r="D1237" s="46" t="s">
        <v>1223</v>
      </c>
      <c r="E1237" s="48">
        <v>81557.403987721846</v>
      </c>
      <c r="F1237" s="48">
        <v>44564.391708698626</v>
      </c>
      <c r="G1237" s="48">
        <v>34142.706058316806</v>
      </c>
      <c r="H1237" s="48">
        <v>31036.568478479872</v>
      </c>
      <c r="I1237" s="48">
        <v>33489.881850700796</v>
      </c>
      <c r="J1237" s="48">
        <v>52234.031629454439</v>
      </c>
      <c r="K1237" s="48">
        <v>33498.694977503619</v>
      </c>
      <c r="L1237" s="48">
        <v>26661.34063903744</v>
      </c>
      <c r="M1237" s="48">
        <v>110980.11529472</v>
      </c>
      <c r="N1237" s="48">
        <v>45958.824216166395</v>
      </c>
    </row>
    <row r="1238" spans="1:14" ht="20.399999999999999">
      <c r="A1238" s="46">
        <v>1233</v>
      </c>
      <c r="B1238" s="46" t="s">
        <v>3693</v>
      </c>
      <c r="C1238" s="47" t="s">
        <v>3694</v>
      </c>
      <c r="D1238" s="46" t="s">
        <v>1223</v>
      </c>
      <c r="E1238" s="48">
        <v>40324.596181011701</v>
      </c>
      <c r="F1238" s="48">
        <v>44564.391708698626</v>
      </c>
      <c r="G1238" s="48">
        <v>34142.706058316806</v>
      </c>
      <c r="H1238" s="48">
        <v>31036.568478479872</v>
      </c>
      <c r="I1238" s="48">
        <v>33489.881850700796</v>
      </c>
      <c r="J1238" s="48">
        <v>57639.416068514918</v>
      </c>
      <c r="K1238" s="48">
        <v>33498.694977503619</v>
      </c>
      <c r="L1238" s="48">
        <v>26661.34063903744</v>
      </c>
      <c r="M1238" s="48">
        <v>124036.59944704</v>
      </c>
      <c r="N1238" s="48">
        <v>45958.824216166395</v>
      </c>
    </row>
    <row r="1239" spans="1:14" ht="20.399999999999999">
      <c r="A1239" s="46">
        <v>1234</v>
      </c>
      <c r="B1239" s="46" t="s">
        <v>3695</v>
      </c>
      <c r="C1239" s="47" t="s">
        <v>3696</v>
      </c>
      <c r="D1239" s="46" t="s">
        <v>1223</v>
      </c>
      <c r="E1239" s="48">
        <v>6393.8098449171684</v>
      </c>
      <c r="F1239" s="48">
        <v>10759.848589926913</v>
      </c>
      <c r="G1239" s="48">
        <v>8055.8507219814401</v>
      </c>
      <c r="H1239" s="48">
        <v>28006.158506726402</v>
      </c>
      <c r="I1239" s="48">
        <v>8636.8642667596796</v>
      </c>
      <c r="J1239" s="48">
        <v>11855.809869672652</v>
      </c>
      <c r="K1239" s="48">
        <v>8487.0411111118083</v>
      </c>
      <c r="L1239" s="48">
        <v>6884.6840935183354</v>
      </c>
      <c r="M1239" s="48">
        <v>42303.008653516794</v>
      </c>
      <c r="N1239" s="48">
        <v>6893.8236324249601</v>
      </c>
    </row>
    <row r="1240" spans="1:14" ht="20.399999999999999">
      <c r="A1240" s="46">
        <v>1235</v>
      </c>
      <c r="B1240" s="46" t="s">
        <v>3697</v>
      </c>
      <c r="C1240" s="47" t="s">
        <v>3698</v>
      </c>
      <c r="D1240" s="46" t="s">
        <v>1223</v>
      </c>
      <c r="E1240" s="48">
        <v>25796.262982023534</v>
      </c>
      <c r="F1240" s="48">
        <v>12295.291126239743</v>
      </c>
      <c r="G1240" s="48">
        <v>18670.772337817602</v>
      </c>
      <c r="H1240" s="48">
        <v>23805.887554925055</v>
      </c>
      <c r="I1240" s="48">
        <v>13924.740348449279</v>
      </c>
      <c r="J1240" s="48">
        <v>6216.1921049195516</v>
      </c>
      <c r="K1240" s="48">
        <v>12774.62730068179</v>
      </c>
      <c r="L1240" s="48">
        <v>26588.224327784446</v>
      </c>
      <c r="M1240" s="48">
        <v>46219.953899212807</v>
      </c>
      <c r="N1240" s="48">
        <v>31453.070322938882</v>
      </c>
    </row>
    <row r="1241" spans="1:14">
      <c r="A1241" s="46">
        <v>1236</v>
      </c>
      <c r="B1241" s="46" t="s">
        <v>3699</v>
      </c>
      <c r="C1241" s="47" t="s">
        <v>3700</v>
      </c>
      <c r="D1241" s="46" t="s">
        <v>1223</v>
      </c>
      <c r="E1241" s="48">
        <v>10716.897183241847</v>
      </c>
      <c r="F1241" s="48">
        <v>5380.5771191710719</v>
      </c>
      <c r="G1241" s="48">
        <v>8604.2230563788798</v>
      </c>
      <c r="H1241" s="48">
        <v>2036.8115277619199</v>
      </c>
      <c r="I1241" s="48">
        <v>6874.2389061964795</v>
      </c>
      <c r="J1241" s="48">
        <v>3819.8050036027389</v>
      </c>
      <c r="K1241" s="48">
        <v>6481.3497133269429</v>
      </c>
      <c r="L1241" s="48">
        <v>5934.1720472294401</v>
      </c>
      <c r="M1241" s="48">
        <v>443.92046117887998</v>
      </c>
      <c r="N1241" s="48">
        <v>8473.6582148556809</v>
      </c>
    </row>
    <row r="1242" spans="1:14">
      <c r="A1242" s="46">
        <v>1237</v>
      </c>
      <c r="B1242" s="46" t="s">
        <v>3701</v>
      </c>
      <c r="C1242" s="47" t="s">
        <v>3702</v>
      </c>
      <c r="D1242" s="46" t="s">
        <v>1223</v>
      </c>
      <c r="E1242" s="48">
        <v>2976.4918825411764</v>
      </c>
      <c r="F1242" s="48">
        <v>1078.465590981632</v>
      </c>
      <c r="G1242" s="48">
        <v>2846.3135452057604</v>
      </c>
      <c r="H1242" s="48">
        <v>1273.0072048512002</v>
      </c>
      <c r="I1242" s="48">
        <v>863.68642667596794</v>
      </c>
      <c r="J1242" s="48">
        <v>836.03279324135417</v>
      </c>
      <c r="K1242" s="48">
        <v>821.03089295033851</v>
      </c>
      <c r="L1242" s="48">
        <v>4747.3376377835521</v>
      </c>
      <c r="M1242" s="48">
        <v>443.92046117887998</v>
      </c>
      <c r="N1242" s="48">
        <v>2800.6158506726397</v>
      </c>
    </row>
    <row r="1243" spans="1:14">
      <c r="A1243" s="46">
        <v>1238</v>
      </c>
      <c r="B1243" s="46" t="s">
        <v>3703</v>
      </c>
      <c r="C1243" s="47" t="s">
        <v>3704</v>
      </c>
      <c r="D1243" s="46" t="s">
        <v>1223</v>
      </c>
      <c r="E1243" s="48">
        <v>760.15023461820806</v>
      </c>
      <c r="F1243" s="48">
        <v>539.23279549081599</v>
      </c>
      <c r="G1243" s="48">
        <v>1906.2466862387198</v>
      </c>
      <c r="H1243" s="48">
        <v>1065.4091068293119</v>
      </c>
      <c r="I1243" s="48">
        <v>511.16135456332796</v>
      </c>
      <c r="J1243" s="48">
        <v>738.73587333826561</v>
      </c>
      <c r="K1243" s="48">
        <v>449.46946694361606</v>
      </c>
      <c r="L1243" s="48">
        <v>992.29279557632003</v>
      </c>
      <c r="M1243" s="48">
        <v>443.92046117887998</v>
      </c>
      <c r="N1243" s="48">
        <v>4308.6397702655995</v>
      </c>
    </row>
    <row r="1244" spans="1:14">
      <c r="A1244" s="46">
        <v>1239</v>
      </c>
      <c r="B1244" s="46" t="s">
        <v>3705</v>
      </c>
      <c r="C1244" s="47" t="s">
        <v>3706</v>
      </c>
      <c r="D1244" s="46" t="s">
        <v>1223</v>
      </c>
      <c r="E1244" s="48">
        <v>2492.6211508665342</v>
      </c>
      <c r="F1244" s="48">
        <v>694.60495690342407</v>
      </c>
      <c r="G1244" s="48">
        <v>1217.5785126793558</v>
      </c>
      <c r="H1244" s="48">
        <v>3493.915159160832</v>
      </c>
      <c r="I1244" s="48">
        <v>1392.4740348449279</v>
      </c>
      <c r="J1244" s="48">
        <v>2942.3309296619209</v>
      </c>
      <c r="K1244" s="48">
        <v>1324.4366959271883</v>
      </c>
      <c r="L1244" s="48">
        <v>225.87717583513597</v>
      </c>
      <c r="M1244" s="48">
        <v>443.92046117887998</v>
      </c>
      <c r="N1244" s="48">
        <v>2345.3362482812413</v>
      </c>
    </row>
    <row r="1245" spans="1:14" ht="20.399999999999999">
      <c r="A1245" s="46">
        <v>1240</v>
      </c>
      <c r="B1245" s="46" t="s">
        <v>3707</v>
      </c>
      <c r="C1245" s="47" t="s">
        <v>3708</v>
      </c>
      <c r="D1245" s="46" t="s">
        <v>1223</v>
      </c>
      <c r="E1245" s="48">
        <v>1961.4318302899546</v>
      </c>
      <c r="F1245" s="48">
        <v>1231.226455563776</v>
      </c>
      <c r="G1245" s="48">
        <v>2846.3135452057604</v>
      </c>
      <c r="H1245" s="48">
        <v>3177.9482426746877</v>
      </c>
      <c r="I1245" s="48">
        <v>1744.9991069575681</v>
      </c>
      <c r="J1245" s="48">
        <v>4189.172940271872</v>
      </c>
      <c r="K1245" s="48">
        <v>1731.9556792894005</v>
      </c>
      <c r="L1245" s="48">
        <v>788.61164280012804</v>
      </c>
      <c r="M1245" s="48">
        <v>7102.7273788620796</v>
      </c>
      <c r="N1245" s="48">
        <v>2872.4265135103997</v>
      </c>
    </row>
    <row r="1246" spans="1:14">
      <c r="A1246" s="46">
        <v>1241</v>
      </c>
      <c r="B1246" s="46" t="s">
        <v>3709</v>
      </c>
      <c r="C1246" s="47" t="s">
        <v>3710</v>
      </c>
      <c r="D1246" s="46" t="s">
        <v>1223</v>
      </c>
      <c r="E1246" s="48">
        <v>471.65948292575581</v>
      </c>
      <c r="F1246" s="48">
        <v>2307.080749714944</v>
      </c>
      <c r="G1246" s="48">
        <v>3838.6063407820802</v>
      </c>
      <c r="H1246" s="48">
        <v>3676.7059372933122</v>
      </c>
      <c r="I1246" s="48">
        <v>2450.0492511828479</v>
      </c>
      <c r="J1246" s="48">
        <v>3243.2306634362881</v>
      </c>
      <c r="K1246" s="48">
        <v>2295.2907445253986</v>
      </c>
      <c r="L1246" s="48">
        <v>887.84092235775995</v>
      </c>
      <c r="M1246" s="48">
        <v>7102.7273788620796</v>
      </c>
      <c r="N1246" s="48">
        <v>4165.0184445900795</v>
      </c>
    </row>
    <row r="1247" spans="1:14">
      <c r="A1247" s="46">
        <v>1242</v>
      </c>
      <c r="B1247" s="46" t="s">
        <v>3711</v>
      </c>
      <c r="C1247" s="47" t="s">
        <v>3712</v>
      </c>
      <c r="D1247" s="46" t="s">
        <v>1223</v>
      </c>
      <c r="E1247" s="48">
        <v>888.36834648152023</v>
      </c>
      <c r="F1247" s="48">
        <v>4458.78933801728</v>
      </c>
      <c r="G1247" s="48">
        <v>848.67146990079993</v>
      </c>
      <c r="H1247" s="48">
        <v>1068.0204036597761</v>
      </c>
      <c r="I1247" s="48">
        <v>511.16135456332796</v>
      </c>
      <c r="J1247" s="48">
        <v>684.68202894766068</v>
      </c>
      <c r="K1247" s="48">
        <v>449.1169418715034</v>
      </c>
      <c r="L1247" s="48">
        <v>408.66795396761603</v>
      </c>
      <c r="M1247" s="48">
        <v>443.92046117887998</v>
      </c>
      <c r="N1247" s="48">
        <v>847.36582148556795</v>
      </c>
    </row>
    <row r="1248" spans="1:14">
      <c r="A1248" s="46">
        <v>1243</v>
      </c>
      <c r="B1248" s="46" t="s">
        <v>3713</v>
      </c>
      <c r="C1248" s="47" t="s">
        <v>3714</v>
      </c>
      <c r="D1248" s="46" t="s">
        <v>1223</v>
      </c>
      <c r="E1248" s="48">
        <v>13722.390781561629</v>
      </c>
      <c r="F1248" s="48">
        <v>1000.1266860677121</v>
      </c>
      <c r="G1248" s="48">
        <v>12037.470609101749</v>
      </c>
      <c r="H1248" s="48">
        <v>19234.812453197825</v>
      </c>
      <c r="I1248" s="48">
        <v>13924.740348449279</v>
      </c>
      <c r="J1248" s="48">
        <v>22522.435162752001</v>
      </c>
      <c r="K1248" s="48">
        <v>12935.731258637266</v>
      </c>
      <c r="L1248" s="48">
        <v>66.588069176831993</v>
      </c>
      <c r="M1248" s="48">
        <v>443.92046117887998</v>
      </c>
      <c r="N1248" s="48">
        <v>12925.919310796799</v>
      </c>
    </row>
    <row r="1249" spans="1:14">
      <c r="A1249" s="46">
        <v>1244</v>
      </c>
      <c r="B1249" s="46" t="s">
        <v>3715</v>
      </c>
      <c r="C1249" s="47" t="s">
        <v>3716</v>
      </c>
      <c r="D1249" s="46" t="s">
        <v>1223</v>
      </c>
      <c r="E1249" s="48">
        <v>157.21982764191853</v>
      </c>
      <c r="F1249" s="48">
        <v>3074.8020178713605</v>
      </c>
      <c r="G1249" s="48">
        <v>198.74319046978457</v>
      </c>
      <c r="H1249" s="48">
        <v>220.65458217420803</v>
      </c>
      <c r="I1249" s="48">
        <v>223.85342079152639</v>
      </c>
      <c r="J1249" s="48">
        <v>306.30511821342719</v>
      </c>
      <c r="K1249" s="48">
        <v>219.62311992617475</v>
      </c>
      <c r="L1249" s="48">
        <v>151.45521616691201</v>
      </c>
      <c r="M1249" s="48">
        <v>443.92046117887998</v>
      </c>
      <c r="N1249" s="48">
        <v>147.9299654457856</v>
      </c>
    </row>
    <row r="1250" spans="1:14">
      <c r="A1250" s="46">
        <v>1245</v>
      </c>
      <c r="B1250" s="46" t="s">
        <v>3717</v>
      </c>
      <c r="C1250" s="47" t="s">
        <v>3718</v>
      </c>
      <c r="D1250" s="46" t="s">
        <v>1223</v>
      </c>
      <c r="E1250" s="48">
        <v>85.478741242208159</v>
      </c>
      <c r="F1250" s="48">
        <v>617.57170040473602</v>
      </c>
      <c r="G1250" s="48">
        <v>84.867146990080016</v>
      </c>
      <c r="H1250" s="48">
        <v>142.315677260288</v>
      </c>
      <c r="I1250" s="48">
        <v>61.691887619712006</v>
      </c>
      <c r="J1250" s="48">
        <v>90.089740651007986</v>
      </c>
      <c r="K1250" s="48">
        <v>54.288861105346562</v>
      </c>
      <c r="L1250" s="48">
        <v>80.950201744383989</v>
      </c>
      <c r="M1250" s="48">
        <v>443.92046117887998</v>
      </c>
      <c r="N1250" s="48">
        <v>56.012317013452801</v>
      </c>
    </row>
    <row r="1251" spans="1:14" ht="20.399999999999999">
      <c r="A1251" s="46">
        <v>1246</v>
      </c>
      <c r="B1251" s="46" t="s">
        <v>3719</v>
      </c>
      <c r="C1251" s="47" t="s">
        <v>3720</v>
      </c>
      <c r="D1251" s="46" t="s">
        <v>1223</v>
      </c>
      <c r="E1251" s="48">
        <v>303.75481262856107</v>
      </c>
      <c r="F1251" s="48">
        <v>76834.797939572731</v>
      </c>
      <c r="G1251" s="48">
        <v>13709.308359936</v>
      </c>
      <c r="H1251" s="48">
        <v>19604.310954708482</v>
      </c>
      <c r="I1251" s="48">
        <v>13924.740348449279</v>
      </c>
      <c r="J1251" s="48">
        <v>69369.10030127615</v>
      </c>
      <c r="K1251" s="48">
        <v>13002.182234730502</v>
      </c>
      <c r="L1251" s="48">
        <v>8309.1465145364473</v>
      </c>
      <c r="M1251" s="48">
        <v>45110.152746265601</v>
      </c>
      <c r="N1251" s="48">
        <v>100.534927972864</v>
      </c>
    </row>
    <row r="1252" spans="1:14" ht="20.399999999999999">
      <c r="A1252" s="46">
        <v>1247</v>
      </c>
      <c r="B1252" s="46" t="s">
        <v>3721</v>
      </c>
      <c r="C1252" s="47" t="s">
        <v>3722</v>
      </c>
      <c r="D1252" s="46" t="s">
        <v>1223</v>
      </c>
      <c r="E1252" s="48">
        <v>2524.6756788323619</v>
      </c>
      <c r="F1252" s="48">
        <v>53786.186465482235</v>
      </c>
      <c r="G1252" s="48">
        <v>12067.250490980572</v>
      </c>
      <c r="H1252" s="48">
        <v>14257.680694333441</v>
      </c>
      <c r="I1252" s="48">
        <v>13924.740348449279</v>
      </c>
      <c r="J1252" s="48">
        <v>75495.202665544697</v>
      </c>
      <c r="K1252" s="48">
        <v>13002.182234730502</v>
      </c>
      <c r="L1252" s="48">
        <v>10682.815333428223</v>
      </c>
      <c r="M1252" s="48">
        <v>46272.179835822084</v>
      </c>
      <c r="N1252" s="48">
        <v>86.172795405311987</v>
      </c>
    </row>
    <row r="1253" spans="1:14" ht="20.399999999999999">
      <c r="A1253" s="46">
        <v>1248</v>
      </c>
      <c r="B1253" s="46" t="s">
        <v>3723</v>
      </c>
      <c r="C1253" s="47" t="s">
        <v>3724</v>
      </c>
      <c r="D1253" s="46" t="s">
        <v>1223</v>
      </c>
      <c r="E1253" s="48">
        <v>1280.6547125395111</v>
      </c>
      <c r="F1253" s="48">
        <v>278.10311244441601</v>
      </c>
      <c r="G1253" s="48">
        <v>503.88824006627812</v>
      </c>
      <c r="H1253" s="48">
        <v>114.89706054041601</v>
      </c>
      <c r="I1253" s="48">
        <v>564.04011538022405</v>
      </c>
      <c r="J1253" s="48">
        <v>144.14358504161279</v>
      </c>
      <c r="K1253" s="48">
        <v>560.33860212304137</v>
      </c>
      <c r="L1253" s="48">
        <v>95.312334311935999</v>
      </c>
      <c r="M1253" s="48">
        <v>2754.9181561395199</v>
      </c>
      <c r="N1253" s="48">
        <v>1204.9829224176128</v>
      </c>
    </row>
    <row r="1254" spans="1:14">
      <c r="A1254" s="46">
        <v>1249</v>
      </c>
      <c r="B1254" s="46" t="s">
        <v>3725</v>
      </c>
      <c r="C1254" s="47" t="s">
        <v>3726</v>
      </c>
      <c r="D1254" s="46" t="s">
        <v>1223</v>
      </c>
      <c r="E1254" s="48">
        <v>82.42592905498644</v>
      </c>
      <c r="F1254" s="48">
        <v>232.40541791129601</v>
      </c>
      <c r="G1254" s="48">
        <v>182.07593562514046</v>
      </c>
      <c r="H1254" s="48">
        <v>101.840576388096</v>
      </c>
      <c r="I1254" s="48">
        <v>211.51504326758402</v>
      </c>
      <c r="J1254" s="48">
        <v>216.21537756241923</v>
      </c>
      <c r="K1254" s="48">
        <v>194.7701023422336</v>
      </c>
      <c r="L1254" s="48">
        <v>78.33890491391999</v>
      </c>
      <c r="M1254" s="48">
        <v>2754.9181561395199</v>
      </c>
      <c r="N1254" s="48">
        <v>1204.9829224176128</v>
      </c>
    </row>
    <row r="1255" spans="1:14">
      <c r="A1255" s="46">
        <v>1250</v>
      </c>
      <c r="B1255" s="46" t="s">
        <v>3727</v>
      </c>
      <c r="C1255" s="47" t="s">
        <v>3728</v>
      </c>
      <c r="D1255" s="46" t="s">
        <v>1223</v>
      </c>
      <c r="E1255" s="48">
        <v>1280.6547125395111</v>
      </c>
      <c r="F1255" s="48">
        <v>278.10311244441601</v>
      </c>
      <c r="G1255" s="48">
        <v>559.18245045135336</v>
      </c>
      <c r="H1255" s="48">
        <v>114.89706054041601</v>
      </c>
      <c r="I1255" s="48">
        <v>687.42389061964809</v>
      </c>
      <c r="J1255" s="48">
        <v>144.14358504161279</v>
      </c>
      <c r="K1255" s="48">
        <v>560.33860212304137</v>
      </c>
      <c r="L1255" s="48">
        <v>95.312334311935999</v>
      </c>
      <c r="M1255" s="48">
        <v>2754.9181561395199</v>
      </c>
      <c r="N1255" s="48">
        <v>1204.9829224176128</v>
      </c>
    </row>
    <row r="1256" spans="1:14">
      <c r="A1256" s="46">
        <v>1251</v>
      </c>
      <c r="B1256" s="46" t="s">
        <v>3729</v>
      </c>
      <c r="C1256" s="47" t="s">
        <v>3730</v>
      </c>
      <c r="D1256" s="46" t="s">
        <v>1223</v>
      </c>
      <c r="E1256" s="48">
        <v>100.74280217831674</v>
      </c>
      <c r="F1256" s="48">
        <v>694.60495690342407</v>
      </c>
      <c r="G1256" s="48">
        <v>559.18245045135336</v>
      </c>
      <c r="H1256" s="48">
        <v>114.89706054041601</v>
      </c>
      <c r="I1256" s="48">
        <v>687.42389061964809</v>
      </c>
      <c r="J1256" s="48">
        <v>180.17948130201597</v>
      </c>
      <c r="K1256" s="48">
        <v>560.33860212304137</v>
      </c>
      <c r="L1256" s="48">
        <v>95.312334311935999</v>
      </c>
      <c r="M1256" s="48">
        <v>2754.9181561395199</v>
      </c>
      <c r="N1256" s="48">
        <v>1204.9829224176128</v>
      </c>
    </row>
    <row r="1257" spans="1:14">
      <c r="A1257" s="46">
        <v>1252</v>
      </c>
      <c r="B1257" s="46" t="s">
        <v>3731</v>
      </c>
      <c r="C1257" s="47" t="s">
        <v>3732</v>
      </c>
      <c r="D1257" s="46" t="s">
        <v>1223</v>
      </c>
      <c r="E1257" s="48">
        <v>82.42592905498644</v>
      </c>
      <c r="F1257" s="48">
        <v>463.50518740736004</v>
      </c>
      <c r="G1257" s="48">
        <v>182.07593562514046</v>
      </c>
      <c r="H1257" s="48">
        <v>101.840576388096</v>
      </c>
      <c r="I1257" s="48">
        <v>211.51504326758402</v>
      </c>
      <c r="J1257" s="48">
        <v>135.13461097651196</v>
      </c>
      <c r="K1257" s="48">
        <v>194.7701023422336</v>
      </c>
      <c r="L1257" s="48">
        <v>95.312334311935999</v>
      </c>
      <c r="M1257" s="48">
        <v>2754.9181561395199</v>
      </c>
      <c r="N1257" s="48">
        <v>86.172795405311987</v>
      </c>
    </row>
    <row r="1258" spans="1:14">
      <c r="A1258" s="46">
        <v>1253</v>
      </c>
      <c r="B1258" s="46" t="s">
        <v>3733</v>
      </c>
      <c r="C1258" s="47" t="s">
        <v>3734</v>
      </c>
      <c r="D1258" s="46" t="s">
        <v>1223</v>
      </c>
      <c r="E1258" s="48">
        <v>125.1652996760905</v>
      </c>
      <c r="F1258" s="48">
        <v>847.36582148556795</v>
      </c>
      <c r="G1258" s="48">
        <v>712.03144630152542</v>
      </c>
      <c r="H1258" s="48">
        <v>227.18282425036799</v>
      </c>
      <c r="I1258" s="48">
        <v>863.68642667596794</v>
      </c>
      <c r="J1258" s="48">
        <v>234.23332569262078</v>
      </c>
      <c r="K1258" s="48">
        <v>725.14407333570045</v>
      </c>
      <c r="L1258" s="48">
        <v>124.03659944704</v>
      </c>
      <c r="M1258" s="48">
        <v>2754.9181561395199</v>
      </c>
      <c r="N1258" s="48">
        <v>117.7694870539264</v>
      </c>
    </row>
    <row r="1259" spans="1:14">
      <c r="A1259" s="46">
        <v>1254</v>
      </c>
      <c r="B1259" s="46" t="s">
        <v>3735</v>
      </c>
      <c r="C1259" s="47" t="s">
        <v>3736</v>
      </c>
      <c r="D1259" s="46" t="s">
        <v>1223</v>
      </c>
      <c r="E1259" s="48">
        <v>145.00857889303168</v>
      </c>
      <c r="F1259" s="48">
        <v>1385.2929685611521</v>
      </c>
      <c r="G1259" s="48">
        <v>575.69172183775436</v>
      </c>
      <c r="H1259" s="48">
        <v>366.88720468019199</v>
      </c>
      <c r="I1259" s="48">
        <v>687.42389061964809</v>
      </c>
      <c r="J1259" s="48">
        <v>306.30511821342719</v>
      </c>
      <c r="K1259" s="48">
        <v>597.17747215881229</v>
      </c>
      <c r="L1259" s="48">
        <v>180.17948130201597</v>
      </c>
      <c r="M1259" s="48">
        <v>2754.9181561395199</v>
      </c>
      <c r="N1259" s="48">
        <v>117.7694870539264</v>
      </c>
    </row>
    <row r="1260" spans="1:14">
      <c r="A1260" s="46">
        <v>1255</v>
      </c>
      <c r="B1260" s="46" t="s">
        <v>3737</v>
      </c>
      <c r="C1260" s="47" t="s">
        <v>3738</v>
      </c>
      <c r="D1260" s="46" t="s">
        <v>1223</v>
      </c>
      <c r="E1260" s="48">
        <v>80.899522961375581</v>
      </c>
      <c r="F1260" s="48">
        <v>400.83406347622406</v>
      </c>
      <c r="G1260" s="48">
        <v>421.10490794690844</v>
      </c>
      <c r="H1260" s="48">
        <v>117.50835737087999</v>
      </c>
      <c r="I1260" s="48">
        <v>511.16135456332796</v>
      </c>
      <c r="J1260" s="48">
        <v>126.12563691141119</v>
      </c>
      <c r="K1260" s="48">
        <v>428.49422515291394</v>
      </c>
      <c r="L1260" s="48">
        <v>78.33890491391999</v>
      </c>
      <c r="M1260" s="48">
        <v>2754.9181561395199</v>
      </c>
      <c r="N1260" s="48">
        <v>117.7694870539264</v>
      </c>
    </row>
    <row r="1261" spans="1:14" ht="20.399999999999999">
      <c r="A1261" s="46">
        <v>1256</v>
      </c>
      <c r="B1261" s="46" t="s">
        <v>3739</v>
      </c>
      <c r="C1261" s="47" t="s">
        <v>3740</v>
      </c>
      <c r="D1261" s="46" t="s">
        <v>1223</v>
      </c>
      <c r="E1261" s="48">
        <v>50.371401089158368</v>
      </c>
      <c r="F1261" s="48">
        <v>232.40541791129601</v>
      </c>
      <c r="G1261" s="48">
        <v>435.87636129263558</v>
      </c>
      <c r="H1261" s="48">
        <v>152.76086458214399</v>
      </c>
      <c r="I1261" s="48">
        <v>511.16135456332796</v>
      </c>
      <c r="J1261" s="48">
        <v>126.12563691141119</v>
      </c>
      <c r="K1261" s="48">
        <v>461.45531939544583</v>
      </c>
      <c r="L1261" s="48">
        <v>95.312334311935999</v>
      </c>
      <c r="M1261" s="48">
        <v>443.92046117887998</v>
      </c>
      <c r="N1261" s="48">
        <v>117.7694870539264</v>
      </c>
    </row>
    <row r="1262" spans="1:14">
      <c r="A1262" s="46">
        <v>1257</v>
      </c>
      <c r="B1262" s="46" t="s">
        <v>3741</v>
      </c>
      <c r="C1262" s="47" t="s">
        <v>3742</v>
      </c>
      <c r="D1262" s="46" t="s">
        <v>1223</v>
      </c>
      <c r="E1262" s="48">
        <v>45.792182808325798</v>
      </c>
      <c r="F1262" s="48">
        <v>156.67780982783998</v>
      </c>
      <c r="G1262" s="48">
        <v>421.10490794690844</v>
      </c>
      <c r="H1262" s="48">
        <v>117.50835737087999</v>
      </c>
      <c r="I1262" s="48">
        <v>511.16135456332796</v>
      </c>
      <c r="J1262" s="48">
        <v>90.089740651007986</v>
      </c>
      <c r="K1262" s="48">
        <v>428.49422515291394</v>
      </c>
      <c r="L1262" s="48">
        <v>78.33890491391999</v>
      </c>
      <c r="M1262" s="48">
        <v>443.92046117887998</v>
      </c>
      <c r="N1262" s="48">
        <v>746.83089351270394</v>
      </c>
    </row>
    <row r="1263" spans="1:14" ht="20.399999999999999">
      <c r="A1263" s="46">
        <v>1258</v>
      </c>
      <c r="B1263" s="46" t="s">
        <v>3743</v>
      </c>
      <c r="C1263" s="47" t="s">
        <v>3744</v>
      </c>
      <c r="D1263" s="46" t="s">
        <v>1223</v>
      </c>
      <c r="E1263" s="48">
        <v>11806.751134079997</v>
      </c>
      <c r="F1263" s="48">
        <v>2307.080749714944</v>
      </c>
      <c r="G1263" s="48">
        <v>43587.636129263563</v>
      </c>
      <c r="H1263" s="48">
        <v>21895.723923440641</v>
      </c>
      <c r="I1263" s="48">
        <v>51116.135456332806</v>
      </c>
      <c r="J1263" s="48">
        <v>16396.332798483454</v>
      </c>
      <c r="K1263" s="48">
        <v>46145.531939544569</v>
      </c>
      <c r="L1263" s="48">
        <v>9258.3529124101115</v>
      </c>
      <c r="M1263" s="48">
        <v>443.92046117887998</v>
      </c>
      <c r="N1263" s="48">
        <v>15080.2391959296</v>
      </c>
    </row>
    <row r="1264" spans="1:14" ht="20.399999999999999">
      <c r="A1264" s="46">
        <v>1259</v>
      </c>
      <c r="B1264" s="46" t="s">
        <v>3745</v>
      </c>
      <c r="C1264" s="47" t="s">
        <v>3746</v>
      </c>
      <c r="D1264" s="46" t="s">
        <v>1223</v>
      </c>
      <c r="E1264" s="48">
        <v>519.49704989952011</v>
      </c>
      <c r="F1264" s="48">
        <v>70.505014422528006</v>
      </c>
      <c r="G1264" s="48">
        <v>316.12489994438704</v>
      </c>
      <c r="H1264" s="48">
        <v>112.28576370995201</v>
      </c>
      <c r="I1264" s="48">
        <v>352.52507211263998</v>
      </c>
      <c r="J1264" s="48">
        <v>135.13461097651196</v>
      </c>
      <c r="K1264" s="48">
        <v>352.87759718475257</v>
      </c>
      <c r="L1264" s="48">
        <v>61.365475515903995</v>
      </c>
      <c r="M1264" s="48">
        <v>443.92046117887998</v>
      </c>
      <c r="N1264" s="48">
        <v>330.329049053696</v>
      </c>
    </row>
    <row r="1265" spans="1:14" ht="20.399999999999999">
      <c r="A1265" s="46">
        <v>1260</v>
      </c>
      <c r="B1265" s="46" t="s">
        <v>3747</v>
      </c>
      <c r="C1265" s="47" t="s">
        <v>3748</v>
      </c>
      <c r="D1265" s="46" t="s">
        <v>1223</v>
      </c>
      <c r="E1265" s="48">
        <v>207.07225065924925</v>
      </c>
      <c r="F1265" s="48">
        <v>13833.344959383041</v>
      </c>
      <c r="G1265" s="48">
        <v>417.80749287423998</v>
      </c>
      <c r="H1265" s="48">
        <v>425.64138336563195</v>
      </c>
      <c r="I1265" s="48">
        <v>458.28259374643198</v>
      </c>
      <c r="J1265" s="48">
        <v>450.44870325504002</v>
      </c>
      <c r="K1265" s="48">
        <v>461.45531939544583</v>
      </c>
      <c r="L1265" s="48">
        <v>130.56484152320002</v>
      </c>
      <c r="M1265" s="48">
        <v>443.92046117887998</v>
      </c>
      <c r="N1265" s="48">
        <v>660.65809810739199</v>
      </c>
    </row>
    <row r="1266" spans="1:14" ht="30.6">
      <c r="A1266" s="46">
        <v>1261</v>
      </c>
      <c r="B1266" s="46" t="s">
        <v>3749</v>
      </c>
      <c r="C1266" s="47" t="s">
        <v>3750</v>
      </c>
      <c r="D1266" s="46" t="s">
        <v>1223</v>
      </c>
      <c r="E1266" s="48">
        <v>1523.9791079220186</v>
      </c>
      <c r="F1266" s="48">
        <v>2307.080749714944</v>
      </c>
      <c r="G1266" s="48">
        <v>1227.3095103180801</v>
      </c>
      <c r="H1266" s="48">
        <v>2136.0408073195522</v>
      </c>
      <c r="I1266" s="48">
        <v>352.52507211263998</v>
      </c>
      <c r="J1266" s="48">
        <v>432.43075512483847</v>
      </c>
      <c r="K1266" s="48">
        <v>352.87759718475257</v>
      </c>
      <c r="L1266" s="48">
        <v>913.9538906624</v>
      </c>
      <c r="M1266" s="48">
        <v>4204.1878970470398</v>
      </c>
      <c r="N1266" s="48">
        <v>861.72795405312002</v>
      </c>
    </row>
    <row r="1267" spans="1:14">
      <c r="A1267" s="46">
        <v>1262</v>
      </c>
      <c r="B1267" s="46" t="s">
        <v>3751</v>
      </c>
      <c r="C1267" s="47" t="s">
        <v>3752</v>
      </c>
      <c r="D1267" s="46" t="s">
        <v>1223</v>
      </c>
      <c r="E1267" s="48">
        <v>87.188316067052313</v>
      </c>
      <c r="F1267" s="48">
        <v>48.308991363584006</v>
      </c>
      <c r="G1267" s="48">
        <v>72.593399062691589</v>
      </c>
      <c r="H1267" s="48">
        <v>117.50835737087999</v>
      </c>
      <c r="I1267" s="48">
        <v>81.080766585907199</v>
      </c>
      <c r="J1267" s="48">
        <v>99.098714716108788</v>
      </c>
      <c r="K1267" s="48">
        <v>80.904504049850885</v>
      </c>
      <c r="L1267" s="48">
        <v>54.837233439743997</v>
      </c>
      <c r="M1267" s="48">
        <v>443.92046117887998</v>
      </c>
      <c r="N1267" s="48">
        <v>172.34559081062397</v>
      </c>
    </row>
    <row r="1268" spans="1:14">
      <c r="A1268" s="46">
        <v>1263</v>
      </c>
      <c r="B1268" s="46" t="s">
        <v>3753</v>
      </c>
      <c r="C1268" s="47" t="s">
        <v>3754</v>
      </c>
      <c r="D1268" s="46" t="s">
        <v>1223</v>
      </c>
      <c r="E1268" s="48">
        <v>1662.0272750281845</v>
      </c>
      <c r="F1268" s="48">
        <v>694.60495690342407</v>
      </c>
      <c r="G1268" s="48">
        <v>173.1498702344069</v>
      </c>
      <c r="H1268" s="48">
        <v>221.96023058943999</v>
      </c>
      <c r="I1268" s="48">
        <v>193.88878966195199</v>
      </c>
      <c r="J1268" s="48">
        <v>360.35896260403194</v>
      </c>
      <c r="K1268" s="48">
        <v>192.47868937350148</v>
      </c>
      <c r="L1268" s="48">
        <v>133.17613835366399</v>
      </c>
      <c r="M1268" s="48">
        <v>443.92046117887998</v>
      </c>
      <c r="N1268" s="48">
        <v>1148.9706054041601</v>
      </c>
    </row>
    <row r="1269" spans="1:14">
      <c r="A1269" s="46">
        <v>1264</v>
      </c>
      <c r="B1269" s="46" t="s">
        <v>3755</v>
      </c>
      <c r="C1269" s="47" t="s">
        <v>3756</v>
      </c>
      <c r="D1269" s="46" t="s">
        <v>1223</v>
      </c>
      <c r="E1269" s="48">
        <v>203.4394041564554</v>
      </c>
      <c r="F1269" s="48">
        <v>278.10311244441601</v>
      </c>
      <c r="G1269" s="48">
        <v>105.75752163379201</v>
      </c>
      <c r="H1269" s="48">
        <v>114.89706054041601</v>
      </c>
      <c r="I1269" s="48">
        <v>105.75752163379201</v>
      </c>
      <c r="J1269" s="48">
        <v>162.1615331718144</v>
      </c>
      <c r="K1269" s="48">
        <v>106.11004670590465</v>
      </c>
      <c r="L1269" s="48">
        <v>95.312334311935999</v>
      </c>
      <c r="M1269" s="48">
        <v>443.92046117887998</v>
      </c>
      <c r="N1269" s="48">
        <v>113.46084728366081</v>
      </c>
    </row>
    <row r="1270" spans="1:14" ht="20.399999999999999">
      <c r="A1270" s="46">
        <v>1265</v>
      </c>
      <c r="B1270" s="46" t="s">
        <v>3757</v>
      </c>
      <c r="C1270" s="47" t="s">
        <v>3758</v>
      </c>
      <c r="D1270" s="46" t="s">
        <v>1223</v>
      </c>
      <c r="E1270" s="48">
        <v>72.656930055876913</v>
      </c>
      <c r="F1270" s="48">
        <v>156.67780982783998</v>
      </c>
      <c r="G1270" s="48">
        <v>142.26410414788631</v>
      </c>
      <c r="H1270" s="48">
        <v>229.79412108083201</v>
      </c>
      <c r="I1270" s="48">
        <v>158.63628245068799</v>
      </c>
      <c r="J1270" s="48">
        <v>1171.1666284631037</v>
      </c>
      <c r="K1270" s="48">
        <v>158.81254498674431</v>
      </c>
      <c r="L1270" s="48">
        <v>113.59141212518399</v>
      </c>
      <c r="M1270" s="48">
        <v>417.80749287423998</v>
      </c>
      <c r="N1270" s="48">
        <v>114.89706054041601</v>
      </c>
    </row>
    <row r="1271" spans="1:14">
      <c r="A1271" s="46">
        <v>1266</v>
      </c>
      <c r="B1271" s="46" t="s">
        <v>3759</v>
      </c>
      <c r="C1271" s="47" t="s">
        <v>3760</v>
      </c>
      <c r="D1271" s="46" t="s">
        <v>1223</v>
      </c>
      <c r="E1271" s="48">
        <v>61.758390547495388</v>
      </c>
      <c r="F1271" s="48">
        <v>232.40541791129601</v>
      </c>
      <c r="G1271" s="48">
        <v>72.593399062691589</v>
      </c>
      <c r="H1271" s="48">
        <v>117.50835737087999</v>
      </c>
      <c r="I1271" s="48">
        <v>81.080766585907199</v>
      </c>
      <c r="J1271" s="48">
        <v>135.13461097651196</v>
      </c>
      <c r="K1271" s="48">
        <v>80.904504049850885</v>
      </c>
      <c r="L1271" s="48">
        <v>113.59141212518399</v>
      </c>
      <c r="M1271" s="48">
        <v>417.80749287423998</v>
      </c>
      <c r="N1271" s="48">
        <v>330.329049053696</v>
      </c>
    </row>
    <row r="1272" spans="1:14">
      <c r="A1272" s="46">
        <v>1267</v>
      </c>
      <c r="B1272" s="46" t="s">
        <v>3761</v>
      </c>
      <c r="C1272" s="47" t="s">
        <v>3762</v>
      </c>
      <c r="D1272" s="46" t="s">
        <v>1223</v>
      </c>
      <c r="E1272" s="48">
        <v>7084.0506804479992</v>
      </c>
      <c r="F1272" s="48">
        <v>70.505014422528006</v>
      </c>
      <c r="G1272" s="48">
        <v>1720.4398602670542</v>
      </c>
      <c r="H1272" s="48">
        <v>340.77423637555199</v>
      </c>
      <c r="I1272" s="48">
        <v>1938.8878966195198</v>
      </c>
      <c r="J1272" s="48">
        <v>72.071792520806397</v>
      </c>
      <c r="K1272" s="48">
        <v>1900.1101386871298</v>
      </c>
      <c r="L1272" s="48">
        <v>69.199366007295993</v>
      </c>
      <c r="M1272" s="48">
        <v>300.29913550335999</v>
      </c>
      <c r="N1272" s="48">
        <v>5601.2317013452794</v>
      </c>
    </row>
    <row r="1273" spans="1:14">
      <c r="A1273" s="46">
        <v>1268</v>
      </c>
      <c r="B1273" s="46" t="s">
        <v>3763</v>
      </c>
      <c r="C1273" s="47" t="s">
        <v>3764</v>
      </c>
      <c r="D1273" s="46" t="s">
        <v>1223</v>
      </c>
      <c r="E1273" s="48">
        <v>1460.4042941231262</v>
      </c>
      <c r="F1273" s="48">
        <v>1385.2929685611521</v>
      </c>
      <c r="G1273" s="48">
        <v>2689.5103931300578</v>
      </c>
      <c r="H1273" s="48">
        <v>993.5984439915519</v>
      </c>
      <c r="I1273" s="48">
        <v>3084.5943809855999</v>
      </c>
      <c r="J1273" s="48">
        <v>434.23254993785849</v>
      </c>
      <c r="K1273" s="48">
        <v>2916.7924466599834</v>
      </c>
      <c r="L1273" s="48">
        <v>154.06651299737601</v>
      </c>
      <c r="M1273" s="48">
        <v>5653.4576379545597</v>
      </c>
      <c r="N1273" s="48">
        <v>5601.2317013452794</v>
      </c>
    </row>
    <row r="1274" spans="1:14">
      <c r="A1274" s="46">
        <v>1269</v>
      </c>
      <c r="B1274" s="46" t="s">
        <v>3765</v>
      </c>
      <c r="C1274" s="47" t="s">
        <v>3766</v>
      </c>
      <c r="D1274" s="46" t="s">
        <v>1223</v>
      </c>
      <c r="E1274" s="48">
        <v>33967.114801122458</v>
      </c>
      <c r="F1274" s="48">
        <v>15368.787495695871</v>
      </c>
      <c r="G1274" s="48">
        <v>14637.16740622062</v>
      </c>
      <c r="H1274" s="48">
        <v>10184.057638809601</v>
      </c>
      <c r="I1274" s="48">
        <v>16744.940925350398</v>
      </c>
      <c r="J1274" s="48">
        <v>82522.202436323321</v>
      </c>
      <c r="K1274" s="48">
        <v>15916.507005885698</v>
      </c>
      <c r="L1274" s="48">
        <v>56973.274247063557</v>
      </c>
      <c r="M1274" s="48">
        <v>44392.046117888007</v>
      </c>
      <c r="N1274" s="48">
        <v>26857.187901322239</v>
      </c>
    </row>
    <row r="1275" spans="1:14" ht="20.399999999999999">
      <c r="A1275" s="46">
        <v>1270</v>
      </c>
      <c r="B1275" s="46" t="s">
        <v>3767</v>
      </c>
      <c r="C1275" s="47" t="s">
        <v>3768</v>
      </c>
      <c r="D1275" s="46" t="s">
        <v>1223</v>
      </c>
      <c r="E1275" s="48">
        <v>1612.9838472404679</v>
      </c>
      <c r="F1275" s="48">
        <v>7379.5248428912637</v>
      </c>
      <c r="G1275" s="48">
        <v>31062.707559752816</v>
      </c>
      <c r="H1275" s="48">
        <v>4965.3809231272962</v>
      </c>
      <c r="I1275" s="48">
        <v>34371.1945309824</v>
      </c>
      <c r="J1275" s="48">
        <v>3881.0660272454247</v>
      </c>
      <c r="K1275" s="48">
        <v>34942.285147804883</v>
      </c>
      <c r="L1275" s="48">
        <v>154.06651299737601</v>
      </c>
      <c r="M1275" s="48">
        <v>7246.3487045375996</v>
      </c>
      <c r="N1275" s="48">
        <v>5601.2317013452794</v>
      </c>
    </row>
    <row r="1276" spans="1:14" ht="20.399999999999999">
      <c r="A1276" s="46">
        <v>1271</v>
      </c>
      <c r="B1276" s="46" t="s">
        <v>3769</v>
      </c>
      <c r="C1276" s="47" t="s">
        <v>3770</v>
      </c>
      <c r="D1276" s="46" t="s">
        <v>1223</v>
      </c>
      <c r="E1276" s="48">
        <v>7447.3353307273856</v>
      </c>
      <c r="F1276" s="48">
        <v>153669.59587914546</v>
      </c>
      <c r="G1276" s="48">
        <v>14354.377015965521</v>
      </c>
      <c r="H1276" s="48">
        <v>10184.057638809601</v>
      </c>
      <c r="I1276" s="48">
        <v>16015.214026077238</v>
      </c>
      <c r="J1276" s="48">
        <v>22702.614644054018</v>
      </c>
      <c r="K1276" s="48">
        <v>16015.214026077238</v>
      </c>
      <c r="L1276" s="48">
        <v>9258.3529124101115</v>
      </c>
      <c r="M1276" s="48">
        <v>8551.9971197695995</v>
      </c>
      <c r="N1276" s="48">
        <v>7755.5515864780791</v>
      </c>
    </row>
    <row r="1277" spans="1:14" ht="20.399999999999999">
      <c r="A1277" s="46">
        <v>1272</v>
      </c>
      <c r="B1277" s="46" t="s">
        <v>3771</v>
      </c>
      <c r="C1277" s="47" t="s">
        <v>3772</v>
      </c>
      <c r="D1277" s="46" t="s">
        <v>1223</v>
      </c>
      <c r="E1277" s="48">
        <v>3823.5709441905228</v>
      </c>
      <c r="F1277" s="48">
        <v>2767.9746402918399</v>
      </c>
      <c r="G1277" s="48">
        <v>4336.4879453140838</v>
      </c>
      <c r="H1277" s="48">
        <v>9929.4561978393594</v>
      </c>
      <c r="I1277" s="48">
        <v>4900.0985023656958</v>
      </c>
      <c r="J1277" s="48">
        <v>3873.8588479933428</v>
      </c>
      <c r="K1277" s="48">
        <v>4776.3622020541598</v>
      </c>
      <c r="L1277" s="48">
        <v>6171.8000588016639</v>
      </c>
      <c r="M1277" s="48">
        <v>5797.0789636300797</v>
      </c>
      <c r="N1277" s="48">
        <v>5601.2317013452794</v>
      </c>
    </row>
    <row r="1278" spans="1:14" ht="20.399999999999999">
      <c r="A1278" s="46">
        <v>1273</v>
      </c>
      <c r="B1278" s="46" t="s">
        <v>3773</v>
      </c>
      <c r="C1278" s="47" t="s">
        <v>3774</v>
      </c>
      <c r="D1278" s="46" t="s">
        <v>1223</v>
      </c>
      <c r="E1278" s="48">
        <v>19412.11528767892</v>
      </c>
      <c r="F1278" s="48">
        <v>12295.291126239743</v>
      </c>
      <c r="G1278" s="48">
        <v>25280.355004598136</v>
      </c>
      <c r="H1278" s="48">
        <v>18293.439945815553</v>
      </c>
      <c r="I1278" s="48">
        <v>28202.005769011197</v>
      </c>
      <c r="J1278" s="48">
        <v>11729.684232761241</v>
      </c>
      <c r="K1278" s="48">
        <v>28208.703745381343</v>
      </c>
      <c r="L1278" s="48">
        <v>9495.9809239823353</v>
      </c>
      <c r="M1278" s="48">
        <v>11737.779252935679</v>
      </c>
      <c r="N1278" s="48">
        <v>7755.5515864780791</v>
      </c>
    </row>
    <row r="1279" spans="1:14" ht="20.399999999999999">
      <c r="A1279" s="46">
        <v>1274</v>
      </c>
      <c r="B1279" s="46" t="s">
        <v>3775</v>
      </c>
      <c r="C1279" s="47" t="s">
        <v>3776</v>
      </c>
      <c r="D1279" s="46" t="s">
        <v>1223</v>
      </c>
      <c r="E1279" s="48">
        <v>7356.5141681575378</v>
      </c>
      <c r="F1279" s="48">
        <v>6918.6309523143673</v>
      </c>
      <c r="G1279" s="48">
        <v>18082.786630502022</v>
      </c>
      <c r="H1279" s="48">
        <v>13692.334930537983</v>
      </c>
      <c r="I1279" s="48">
        <v>20093.929110420482</v>
      </c>
      <c r="J1279" s="48">
        <v>7675.645903465881</v>
      </c>
      <c r="K1279" s="48">
        <v>20256.090643592295</v>
      </c>
      <c r="L1279" s="48">
        <v>5934.1720472294401</v>
      </c>
      <c r="M1279" s="48">
        <v>8551.9971197695995</v>
      </c>
      <c r="N1279" s="48">
        <v>10627.978099988481</v>
      </c>
    </row>
    <row r="1280" spans="1:14" ht="20.399999999999999">
      <c r="A1280" s="46">
        <v>1275</v>
      </c>
      <c r="B1280" s="46" t="s">
        <v>3777</v>
      </c>
      <c r="C1280" s="47" t="s">
        <v>3778</v>
      </c>
      <c r="D1280" s="46" t="s">
        <v>1223</v>
      </c>
      <c r="E1280" s="48">
        <v>15528.602376192295</v>
      </c>
      <c r="F1280" s="48">
        <v>10759.848589926913</v>
      </c>
      <c r="G1280" s="48">
        <v>16687.002776924481</v>
      </c>
      <c r="H1280" s="48">
        <v>15832.292683103231</v>
      </c>
      <c r="I1280" s="48">
        <v>18507.566285913599</v>
      </c>
      <c r="J1280" s="48">
        <v>9882.8445494155767</v>
      </c>
      <c r="K1280" s="48">
        <v>18727.894455984002</v>
      </c>
      <c r="L1280" s="48">
        <v>8545.4688776934399</v>
      </c>
      <c r="M1280" s="48">
        <v>8551.9971197695995</v>
      </c>
      <c r="N1280" s="48">
        <v>7755.5515864780791</v>
      </c>
    </row>
    <row r="1281" spans="1:14" ht="20.399999999999999">
      <c r="A1281" s="46">
        <v>1276</v>
      </c>
      <c r="B1281" s="46" t="s">
        <v>3779</v>
      </c>
      <c r="C1281" s="47" t="s">
        <v>3780</v>
      </c>
      <c r="D1281" s="46" t="s">
        <v>1223</v>
      </c>
      <c r="E1281" s="48">
        <v>6920.5725878222765</v>
      </c>
      <c r="F1281" s="48">
        <v>6918.6309523143673</v>
      </c>
      <c r="G1281" s="48">
        <v>9055.9277934093734</v>
      </c>
      <c r="H1281" s="48">
        <v>8558.5253618457591</v>
      </c>
      <c r="I1281" s="48">
        <v>10103.368566748262</v>
      </c>
      <c r="J1281" s="48">
        <v>3873.8588479933428</v>
      </c>
      <c r="K1281" s="48">
        <v>10104.073616892489</v>
      </c>
      <c r="L1281" s="48">
        <v>4628.5236319974392</v>
      </c>
      <c r="M1281" s="48">
        <v>4504.4870325503998</v>
      </c>
      <c r="N1281" s="48">
        <v>6462.9596553983993</v>
      </c>
    </row>
    <row r="1282" spans="1:14">
      <c r="A1282" s="46">
        <v>1277</v>
      </c>
      <c r="B1282" s="46" t="s">
        <v>3781</v>
      </c>
      <c r="C1282" s="47" t="s">
        <v>3782</v>
      </c>
      <c r="D1282" s="46" t="s">
        <v>1223</v>
      </c>
      <c r="E1282" s="48">
        <v>21702.625007690436</v>
      </c>
      <c r="F1282" s="48">
        <v>5380.5771191710719</v>
      </c>
      <c r="G1282" s="48">
        <v>27147.561497573006</v>
      </c>
      <c r="H1282" s="48">
        <v>30552.172916428801</v>
      </c>
      <c r="I1282" s="48">
        <v>30288.954195918031</v>
      </c>
      <c r="J1282" s="48">
        <v>3576.5627038450175</v>
      </c>
      <c r="K1282" s="48">
        <v>30288.249145773807</v>
      </c>
      <c r="L1282" s="48">
        <v>5460.2216725002245</v>
      </c>
      <c r="M1282" s="48">
        <v>4217.2443811993599</v>
      </c>
      <c r="N1282" s="48">
        <v>2441.5625364838397</v>
      </c>
    </row>
    <row r="1283" spans="1:14" ht="20.399999999999999">
      <c r="A1283" s="46">
        <v>1278</v>
      </c>
      <c r="B1283" s="46" t="s">
        <v>3783</v>
      </c>
      <c r="C1283" s="47" t="s">
        <v>3784</v>
      </c>
      <c r="D1283" s="46" t="s">
        <v>1223</v>
      </c>
      <c r="E1283" s="48">
        <v>2630.1808680227446</v>
      </c>
      <c r="F1283" s="48">
        <v>6148.2983873274889</v>
      </c>
      <c r="G1283" s="48">
        <v>7771.6012696223188</v>
      </c>
      <c r="H1283" s="48">
        <v>5729.1852460380151</v>
      </c>
      <c r="I1283" s="48">
        <v>8636.8642667596796</v>
      </c>
      <c r="J1283" s="48">
        <v>1174.7702180891442</v>
      </c>
      <c r="K1283" s="48">
        <v>8704.7253431413628</v>
      </c>
      <c r="L1283" s="48">
        <v>8309.1465145364473</v>
      </c>
      <c r="M1283" s="48">
        <v>2767.9746402918399</v>
      </c>
      <c r="N1283" s="48">
        <v>5601.2317013452794</v>
      </c>
    </row>
    <row r="1284" spans="1:14">
      <c r="A1284" s="46">
        <v>1279</v>
      </c>
      <c r="B1284" s="46" t="s">
        <v>3785</v>
      </c>
      <c r="C1284" s="47" t="s">
        <v>3786</v>
      </c>
      <c r="D1284" s="46" t="s">
        <v>1223</v>
      </c>
      <c r="E1284" s="48">
        <v>28103.700545613192</v>
      </c>
      <c r="F1284" s="48">
        <v>6918.6309523143673</v>
      </c>
      <c r="G1284" s="48">
        <v>29896.947621377181</v>
      </c>
      <c r="H1284" s="48">
        <v>33098.187326131199</v>
      </c>
      <c r="I1284" s="48">
        <v>33313.619314644478</v>
      </c>
      <c r="J1284" s="48">
        <v>24144.050494470146</v>
      </c>
      <c r="K1284" s="48">
        <v>33398.577857023629</v>
      </c>
      <c r="L1284" s="48">
        <v>11632.021731301887</v>
      </c>
      <c r="M1284" s="48">
        <v>2898.5394818150398</v>
      </c>
      <c r="N1284" s="48">
        <v>7037.4449581004792</v>
      </c>
    </row>
    <row r="1285" spans="1:14">
      <c r="A1285" s="46">
        <v>1280</v>
      </c>
      <c r="B1285" s="46" t="s">
        <v>3787</v>
      </c>
      <c r="C1285" s="47" t="s">
        <v>3788</v>
      </c>
      <c r="D1285" s="46" t="s">
        <v>1223</v>
      </c>
      <c r="E1285" s="48">
        <v>15052.699484326302</v>
      </c>
      <c r="F1285" s="48">
        <v>11677.719425835008</v>
      </c>
      <c r="G1285" s="48">
        <v>16659.355671731941</v>
      </c>
      <c r="H1285" s="48">
        <v>36662.607499714562</v>
      </c>
      <c r="I1285" s="48">
        <v>18595.697553941758</v>
      </c>
      <c r="J1285" s="48">
        <v>4414.3972918993913</v>
      </c>
      <c r="K1285" s="48">
        <v>18578.071300336131</v>
      </c>
      <c r="L1285" s="48">
        <v>10682.815333428223</v>
      </c>
      <c r="M1285" s="48">
        <v>3029.1043233382397</v>
      </c>
      <c r="N1285" s="48">
        <v>7037.4449581004792</v>
      </c>
    </row>
    <row r="1286" spans="1:14">
      <c r="A1286" s="46">
        <v>1281</v>
      </c>
      <c r="B1286" s="46" t="s">
        <v>3789</v>
      </c>
      <c r="C1286" s="47" t="s">
        <v>3790</v>
      </c>
      <c r="D1286" s="46" t="s">
        <v>1223</v>
      </c>
      <c r="E1286" s="48">
        <v>47417.728977716681</v>
      </c>
      <c r="F1286" s="48">
        <v>27661.467325105154</v>
      </c>
      <c r="G1286" s="48">
        <v>55956.47704203015</v>
      </c>
      <c r="H1286" s="48">
        <v>42743.012169449983</v>
      </c>
      <c r="I1286" s="48">
        <v>63278.25044421888</v>
      </c>
      <c r="J1286" s="48">
        <v>11747.70218089144</v>
      </c>
      <c r="K1286" s="48">
        <v>61583.309897501305</v>
      </c>
      <c r="L1286" s="48">
        <v>12795.3544692736</v>
      </c>
      <c r="M1286" s="48">
        <v>2898.5394818150398</v>
      </c>
      <c r="N1286" s="48">
        <v>8473.6582148556809</v>
      </c>
    </row>
    <row r="1287" spans="1:14">
      <c r="A1287" s="46">
        <v>1282</v>
      </c>
      <c r="B1287" s="46" t="s">
        <v>3791</v>
      </c>
      <c r="C1287" s="47" t="s">
        <v>3792</v>
      </c>
      <c r="D1287" s="46" t="s">
        <v>1223</v>
      </c>
      <c r="E1287" s="48">
        <v>74.47335330727384</v>
      </c>
      <c r="F1287" s="48">
        <v>694.60495690342407</v>
      </c>
      <c r="G1287" s="48">
        <v>182.94484464547733</v>
      </c>
      <c r="H1287" s="48">
        <v>203.68115277619199</v>
      </c>
      <c r="I1287" s="48">
        <v>204.4645418253312</v>
      </c>
      <c r="J1287" s="48">
        <v>180.17948130201597</v>
      </c>
      <c r="K1287" s="48">
        <v>203.75949168110589</v>
      </c>
      <c r="L1287" s="48">
        <v>95.312334311935999</v>
      </c>
      <c r="M1287" s="48">
        <v>443.92046117887998</v>
      </c>
      <c r="N1287" s="48">
        <v>114.89706054041601</v>
      </c>
    </row>
    <row r="1288" spans="1:14">
      <c r="A1288" s="46">
        <v>1283</v>
      </c>
      <c r="B1288" s="46" t="s">
        <v>3793</v>
      </c>
      <c r="C1288" s="47" t="s">
        <v>3794</v>
      </c>
      <c r="D1288" s="46" t="s">
        <v>1223</v>
      </c>
      <c r="E1288" s="48">
        <v>125.3332043463877</v>
      </c>
      <c r="F1288" s="48">
        <v>309.438674409984</v>
      </c>
      <c r="G1288" s="48">
        <v>105.53295010637208</v>
      </c>
      <c r="H1288" s="48">
        <v>142.315677260288</v>
      </c>
      <c r="I1288" s="48">
        <v>121.62114987886081</v>
      </c>
      <c r="J1288" s="48">
        <v>81.080766585907199</v>
      </c>
      <c r="K1288" s="48">
        <v>113.8655982923827</v>
      </c>
      <c r="L1288" s="48">
        <v>52.225936609279998</v>
      </c>
      <c r="M1288" s="48">
        <v>443.92046117887998</v>
      </c>
      <c r="N1288" s="48">
        <v>114.89706054041601</v>
      </c>
    </row>
    <row r="1289" spans="1:14">
      <c r="A1289" s="46">
        <v>1284</v>
      </c>
      <c r="B1289" s="46" t="s">
        <v>3795</v>
      </c>
      <c r="C1289" s="47" t="s">
        <v>3796</v>
      </c>
      <c r="D1289" s="46" t="s">
        <v>1223</v>
      </c>
      <c r="E1289" s="48">
        <v>150.61176126166151</v>
      </c>
      <c r="F1289" s="48">
        <v>539.23279549081599</v>
      </c>
      <c r="G1289" s="48">
        <v>146.21369060396313</v>
      </c>
      <c r="H1289" s="48">
        <v>171.03994239539199</v>
      </c>
      <c r="I1289" s="48">
        <v>167.449409253504</v>
      </c>
      <c r="J1289" s="48">
        <v>135.13461097651196</v>
      </c>
      <c r="K1289" s="48">
        <v>158.81254498674431</v>
      </c>
      <c r="L1289" s="48">
        <v>78.33890491391999</v>
      </c>
      <c r="M1289" s="48">
        <v>443.92046117887998</v>
      </c>
      <c r="N1289" s="48">
        <v>129.259193107968</v>
      </c>
    </row>
    <row r="1290" spans="1:14">
      <c r="A1290" s="46">
        <v>1285</v>
      </c>
      <c r="B1290" s="46" t="s">
        <v>3797</v>
      </c>
      <c r="C1290" s="47" t="s">
        <v>3798</v>
      </c>
      <c r="D1290" s="46" t="s">
        <v>1223</v>
      </c>
      <c r="E1290" s="48">
        <v>134.41532060337232</v>
      </c>
      <c r="F1290" s="48">
        <v>1539.3594815585279</v>
      </c>
      <c r="G1290" s="48">
        <v>210.03900773416422</v>
      </c>
      <c r="H1290" s="48">
        <v>198.45855911526397</v>
      </c>
      <c r="I1290" s="48">
        <v>237.95442367603201</v>
      </c>
      <c r="J1290" s="48">
        <v>270.26922195302393</v>
      </c>
      <c r="K1290" s="48">
        <v>230.72765969772291</v>
      </c>
      <c r="L1290" s="48">
        <v>133.17613835366399</v>
      </c>
      <c r="M1290" s="48">
        <v>5927.6438051532796</v>
      </c>
      <c r="N1290" s="48">
        <v>143.62132567552001</v>
      </c>
    </row>
    <row r="1291" spans="1:14">
      <c r="A1291" s="46">
        <v>1286</v>
      </c>
      <c r="B1291" s="46" t="s">
        <v>3799</v>
      </c>
      <c r="C1291" s="47" t="s">
        <v>3800</v>
      </c>
      <c r="D1291" s="46" t="s">
        <v>1223</v>
      </c>
      <c r="E1291" s="48">
        <v>36691.749678217842</v>
      </c>
      <c r="F1291" s="48">
        <v>69152.362664347645</v>
      </c>
      <c r="G1291" s="48">
        <v>66353.052462090243</v>
      </c>
      <c r="H1291" s="48">
        <v>151742.45881826305</v>
      </c>
      <c r="I1291" s="48">
        <v>75792.890504217605</v>
      </c>
      <c r="J1291" s="48">
        <v>756753.82146846724</v>
      </c>
      <c r="K1291" s="48">
        <v>72267.639783091203</v>
      </c>
      <c r="L1291" s="48">
        <v>54599.605428171781</v>
      </c>
      <c r="M1291" s="48">
        <v>116202.70895564801</v>
      </c>
      <c r="N1291" s="48">
        <v>29011.50778645504</v>
      </c>
    </row>
    <row r="1292" spans="1:14">
      <c r="A1292" s="46">
        <v>1287</v>
      </c>
      <c r="B1292" s="46" t="s">
        <v>3801</v>
      </c>
      <c r="C1292" s="47" t="s">
        <v>3802</v>
      </c>
      <c r="D1292" s="46" t="s">
        <v>1223</v>
      </c>
      <c r="E1292" s="48">
        <v>63.574813798892308</v>
      </c>
      <c r="F1292" s="48">
        <v>70.505014422528006</v>
      </c>
      <c r="G1292" s="48">
        <v>98.344702756312316</v>
      </c>
      <c r="H1292" s="48">
        <v>142.315677260288</v>
      </c>
      <c r="I1292" s="48">
        <v>114.570648436608</v>
      </c>
      <c r="J1292" s="48">
        <v>108.10768878120962</v>
      </c>
      <c r="K1292" s="48">
        <v>104.8762089535104</v>
      </c>
      <c r="L1292" s="48">
        <v>83.561498574848002</v>
      </c>
      <c r="M1292" s="48">
        <v>443.92046117887998</v>
      </c>
      <c r="N1292" s="48">
        <v>57.448530270208003</v>
      </c>
    </row>
    <row r="1293" spans="1:14" ht="30.6">
      <c r="A1293" s="46">
        <v>1288</v>
      </c>
      <c r="B1293" s="46" t="s">
        <v>3803</v>
      </c>
      <c r="C1293" s="47" t="s">
        <v>3804</v>
      </c>
      <c r="D1293" s="46" t="s">
        <v>1223</v>
      </c>
      <c r="E1293" s="48">
        <v>119.88393459219691</v>
      </c>
      <c r="F1293" s="48">
        <v>295.07654184243199</v>
      </c>
      <c r="G1293" s="48">
        <v>51.818574303727615</v>
      </c>
      <c r="H1293" s="48">
        <v>305.52172916428799</v>
      </c>
      <c r="I1293" s="48">
        <v>61.691887619712006</v>
      </c>
      <c r="J1293" s="48">
        <v>225.22435162752001</v>
      </c>
      <c r="K1293" s="48">
        <v>53.936336033233928</v>
      </c>
      <c r="L1293" s="48">
        <v>54.837233439743997</v>
      </c>
      <c r="M1293" s="48">
        <v>574.48530270208005</v>
      </c>
      <c r="N1293" s="48">
        <v>100.534927972864</v>
      </c>
    </row>
    <row r="1294" spans="1:14">
      <c r="A1294" s="46">
        <v>1289</v>
      </c>
      <c r="B1294" s="46" t="s">
        <v>3805</v>
      </c>
      <c r="C1294" s="47" t="s">
        <v>3806</v>
      </c>
      <c r="D1294" s="46" t="s">
        <v>1223</v>
      </c>
      <c r="E1294" s="48">
        <v>119.88393459219691</v>
      </c>
      <c r="F1294" s="48">
        <v>125.342247862272</v>
      </c>
      <c r="G1294" s="48">
        <v>104.50605762779213</v>
      </c>
      <c r="H1294" s="48">
        <v>305.52172916428799</v>
      </c>
      <c r="I1294" s="48">
        <v>116.3332737971712</v>
      </c>
      <c r="J1294" s="48">
        <v>144.14358504161279</v>
      </c>
      <c r="K1294" s="48">
        <v>116.86206140534016</v>
      </c>
      <c r="L1294" s="48">
        <v>69.199366007295993</v>
      </c>
      <c r="M1294" s="48">
        <v>574.48530270208005</v>
      </c>
      <c r="N1294" s="48">
        <v>71.810662837760006</v>
      </c>
    </row>
    <row r="1295" spans="1:14">
      <c r="A1295" s="46">
        <v>1290</v>
      </c>
      <c r="B1295" s="46" t="s">
        <v>3807</v>
      </c>
      <c r="C1295" s="47" t="s">
        <v>3808</v>
      </c>
      <c r="D1295" s="46" t="s">
        <v>1223</v>
      </c>
      <c r="E1295" s="48">
        <v>118.06751134079998</v>
      </c>
      <c r="F1295" s="48">
        <v>186.70772337817598</v>
      </c>
      <c r="G1295" s="48">
        <v>131.60022071647896</v>
      </c>
      <c r="H1295" s="48">
        <v>356.44201735833599</v>
      </c>
      <c r="I1295" s="48">
        <v>149.823155647872</v>
      </c>
      <c r="J1295" s="48">
        <v>180.17948130201597</v>
      </c>
      <c r="K1295" s="48">
        <v>143.83022942195711</v>
      </c>
      <c r="L1295" s="48">
        <v>90.089740651007986</v>
      </c>
      <c r="M1295" s="48">
        <v>574.48530270208005</v>
      </c>
      <c r="N1295" s="48">
        <v>58.884743526963199</v>
      </c>
    </row>
    <row r="1296" spans="1:14" ht="20.399999999999999">
      <c r="A1296" s="46">
        <v>1291</v>
      </c>
      <c r="B1296" s="46" t="s">
        <v>3809</v>
      </c>
      <c r="C1296" s="47" t="s">
        <v>3810</v>
      </c>
      <c r="D1296" s="46" t="s">
        <v>1223</v>
      </c>
      <c r="E1296" s="48">
        <v>52.676274290510776</v>
      </c>
      <c r="F1296" s="48">
        <v>232.40541791129601</v>
      </c>
      <c r="G1296" s="48">
        <v>71.803481771476214</v>
      </c>
      <c r="H1296" s="48">
        <v>171.03994239539199</v>
      </c>
      <c r="I1296" s="48">
        <v>79.318141225343993</v>
      </c>
      <c r="J1296" s="48">
        <v>126.12563691141119</v>
      </c>
      <c r="K1296" s="48">
        <v>80.904504049850885</v>
      </c>
      <c r="L1296" s="48">
        <v>54.837233439743997</v>
      </c>
      <c r="M1296" s="48">
        <v>8551.9971197695995</v>
      </c>
      <c r="N1296" s="48">
        <v>58.884743526963199</v>
      </c>
    </row>
    <row r="1297" spans="1:14">
      <c r="A1297" s="46">
        <v>1292</v>
      </c>
      <c r="B1297" s="46" t="s">
        <v>3811</v>
      </c>
      <c r="C1297" s="47" t="s">
        <v>3812</v>
      </c>
      <c r="D1297" s="46" t="s">
        <v>1223</v>
      </c>
      <c r="E1297" s="48">
        <v>326.95618525144619</v>
      </c>
      <c r="F1297" s="48">
        <v>2307.080749714944</v>
      </c>
      <c r="G1297" s="48">
        <v>4635.0518740736006</v>
      </c>
      <c r="H1297" s="48">
        <v>5716.1287618856959</v>
      </c>
      <c r="I1297" s="48">
        <v>511.16135456332796</v>
      </c>
      <c r="J1297" s="48">
        <v>270.26922195302393</v>
      </c>
      <c r="K1297" s="48">
        <v>461.45531939544583</v>
      </c>
      <c r="L1297" s="48">
        <v>1374.8477812392962</v>
      </c>
      <c r="M1297" s="48">
        <v>1619.0040348876803</v>
      </c>
      <c r="N1297" s="48">
        <v>4308.6397702655995</v>
      </c>
    </row>
    <row r="1298" spans="1:14" ht="20.399999999999999">
      <c r="A1298" s="46">
        <v>1293</v>
      </c>
      <c r="B1298" s="46" t="s">
        <v>3813</v>
      </c>
      <c r="C1298" s="47" t="s">
        <v>3814</v>
      </c>
      <c r="D1298" s="46" t="s">
        <v>1223</v>
      </c>
      <c r="E1298" s="48">
        <v>1253.3320434638767</v>
      </c>
      <c r="F1298" s="48">
        <v>2307.080749714944</v>
      </c>
      <c r="G1298" s="48">
        <v>4635.0518740736006</v>
      </c>
      <c r="H1298" s="48">
        <v>5716.1287618856959</v>
      </c>
      <c r="I1298" s="48">
        <v>511.16135456332796</v>
      </c>
      <c r="J1298" s="48">
        <v>351.3499885389312</v>
      </c>
      <c r="K1298" s="48">
        <v>461.45531939544583</v>
      </c>
      <c r="L1298" s="48">
        <v>1543.276426804224</v>
      </c>
      <c r="M1298" s="48">
        <v>1619.0040348876803</v>
      </c>
      <c r="N1298" s="48">
        <v>4595.8824216166404</v>
      </c>
    </row>
    <row r="1299" spans="1:14">
      <c r="A1299" s="46">
        <v>1294</v>
      </c>
      <c r="B1299" s="46" t="s">
        <v>3815</v>
      </c>
      <c r="C1299" s="47" t="s">
        <v>3816</v>
      </c>
      <c r="D1299" s="46" t="s">
        <v>1223</v>
      </c>
      <c r="E1299" s="48">
        <v>1253.3320434638767</v>
      </c>
      <c r="F1299" s="48">
        <v>2307.080749714944</v>
      </c>
      <c r="G1299" s="48">
        <v>4635.0518740736006</v>
      </c>
      <c r="H1299" s="48">
        <v>5716.1287618856959</v>
      </c>
      <c r="I1299" s="48">
        <v>511.16135456332796</v>
      </c>
      <c r="J1299" s="48">
        <v>338.73742484779012</v>
      </c>
      <c r="K1299" s="48">
        <v>461.45531939544583</v>
      </c>
      <c r="L1299" s="48">
        <v>1543.276426804224</v>
      </c>
      <c r="M1299" s="48">
        <v>1619.0040348876803</v>
      </c>
      <c r="N1299" s="48">
        <v>4308.6397702655995</v>
      </c>
    </row>
    <row r="1300" spans="1:14">
      <c r="A1300" s="46">
        <v>1295</v>
      </c>
      <c r="B1300" s="46" t="s">
        <v>3817</v>
      </c>
      <c r="C1300" s="47" t="s">
        <v>3818</v>
      </c>
      <c r="D1300" s="46" t="s">
        <v>1223</v>
      </c>
      <c r="E1300" s="48">
        <v>108.98539508381539</v>
      </c>
      <c r="F1300" s="48">
        <v>295.07654184243199</v>
      </c>
      <c r="G1300" s="48">
        <v>117.50835737087999</v>
      </c>
      <c r="H1300" s="48">
        <v>203.68115277619199</v>
      </c>
      <c r="I1300" s="48">
        <v>114.570648436608</v>
      </c>
      <c r="J1300" s="48">
        <v>171.17050723691517</v>
      </c>
      <c r="K1300" s="48">
        <v>108.57772221069312</v>
      </c>
      <c r="L1300" s="48">
        <v>135.78743518412801</v>
      </c>
      <c r="M1300" s="48">
        <v>430.86397702656001</v>
      </c>
      <c r="N1300" s="48">
        <v>122.07812682419201</v>
      </c>
    </row>
    <row r="1301" spans="1:14">
      <c r="A1301" s="46">
        <v>1296</v>
      </c>
      <c r="B1301" s="46" t="s">
        <v>3819</v>
      </c>
      <c r="C1301" s="47" t="s">
        <v>3820</v>
      </c>
      <c r="D1301" s="46" t="s">
        <v>1223</v>
      </c>
      <c r="E1301" s="48">
        <v>99.903278826830757</v>
      </c>
      <c r="F1301" s="48">
        <v>232.40541791129601</v>
      </c>
      <c r="G1301" s="48">
        <v>100.00352906786456</v>
      </c>
      <c r="H1301" s="48">
        <v>171.03994239539199</v>
      </c>
      <c r="I1301" s="48">
        <v>114.570648436608</v>
      </c>
      <c r="J1301" s="48">
        <v>117.11666284631039</v>
      </c>
      <c r="K1301" s="48">
        <v>108.57772221069312</v>
      </c>
      <c r="L1301" s="48">
        <v>109.67446687948799</v>
      </c>
      <c r="M1301" s="48">
        <v>430.86397702656001</v>
      </c>
      <c r="N1301" s="48">
        <v>122.07812682419201</v>
      </c>
    </row>
    <row r="1302" spans="1:14">
      <c r="A1302" s="46">
        <v>1297</v>
      </c>
      <c r="B1302" s="46" t="s">
        <v>3821</v>
      </c>
      <c r="C1302" s="47" t="s">
        <v>3822</v>
      </c>
      <c r="D1302" s="46" t="s">
        <v>1223</v>
      </c>
      <c r="E1302" s="48">
        <v>114.43466483800614</v>
      </c>
      <c r="F1302" s="48">
        <v>386.47193090867205</v>
      </c>
      <c r="G1302" s="48">
        <v>146.23262250598401</v>
      </c>
      <c r="H1302" s="48">
        <v>229.79412108083201</v>
      </c>
      <c r="I1302" s="48">
        <v>114.570648436608</v>
      </c>
      <c r="J1302" s="48">
        <v>216.21537756241923</v>
      </c>
      <c r="K1302" s="48">
        <v>108.57772221069312</v>
      </c>
      <c r="L1302" s="48">
        <v>258.518386215936</v>
      </c>
      <c r="M1302" s="48">
        <v>1279.53544692736</v>
      </c>
      <c r="N1302" s="48">
        <v>133.56783287823362</v>
      </c>
    </row>
    <row r="1303" spans="1:14">
      <c r="A1303" s="46">
        <v>1298</v>
      </c>
      <c r="B1303" s="46" t="s">
        <v>3823</v>
      </c>
      <c r="C1303" s="47" t="s">
        <v>3824</v>
      </c>
      <c r="D1303" s="46" t="s">
        <v>1223</v>
      </c>
      <c r="E1303" s="48">
        <v>259.74852494976005</v>
      </c>
      <c r="F1303" s="48">
        <v>1078.465590981632</v>
      </c>
      <c r="G1303" s="48">
        <v>466.20918527530546</v>
      </c>
      <c r="H1303" s="48">
        <v>3209.2838046402558</v>
      </c>
      <c r="I1303" s="48">
        <v>527.02498280839677</v>
      </c>
      <c r="J1303" s="48">
        <v>3423.4101447383041</v>
      </c>
      <c r="K1303" s="48">
        <v>513.27650499600384</v>
      </c>
      <c r="L1303" s="48">
        <v>258.518386215936</v>
      </c>
      <c r="M1303" s="48">
        <v>1279.53544692736</v>
      </c>
      <c r="N1303" s="48">
        <v>133.56783287823362</v>
      </c>
    </row>
    <row r="1304" spans="1:14">
      <c r="A1304" s="46">
        <v>1299</v>
      </c>
      <c r="B1304" s="46" t="s">
        <v>3825</v>
      </c>
      <c r="C1304" s="47" t="s">
        <v>3826</v>
      </c>
      <c r="D1304" s="46" t="s">
        <v>1223</v>
      </c>
      <c r="E1304" s="48">
        <v>41.77773478212923</v>
      </c>
      <c r="F1304" s="48">
        <v>1539.3594815585279</v>
      </c>
      <c r="G1304" s="48">
        <v>59.559763757638152</v>
      </c>
      <c r="H1304" s="48">
        <v>1069.326052075008</v>
      </c>
      <c r="I1304" s="48">
        <v>68.742389061964801</v>
      </c>
      <c r="J1304" s="48">
        <v>81.080766585907199</v>
      </c>
      <c r="K1304" s="48">
        <v>64.15956312450048</v>
      </c>
      <c r="L1304" s="48">
        <v>57.448530270208003</v>
      </c>
      <c r="M1304" s="48">
        <v>1279.53544692736</v>
      </c>
      <c r="N1304" s="48">
        <v>43.086397702655994</v>
      </c>
    </row>
    <row r="1305" spans="1:14">
      <c r="A1305" s="46">
        <v>1300</v>
      </c>
      <c r="B1305" s="46" t="s">
        <v>3827</v>
      </c>
      <c r="C1305" s="47" t="s">
        <v>3828</v>
      </c>
      <c r="D1305" s="46" t="s">
        <v>1223</v>
      </c>
      <c r="E1305" s="48">
        <v>47.227004536320003</v>
      </c>
      <c r="F1305" s="48">
        <v>1539.3594815585279</v>
      </c>
      <c r="G1305" s="48">
        <v>70.934572751139328</v>
      </c>
      <c r="H1305" s="48">
        <v>1283.4523921730561</v>
      </c>
      <c r="I1305" s="48">
        <v>79.318141225343993</v>
      </c>
      <c r="J1305" s="48">
        <v>99.098714716108788</v>
      </c>
      <c r="K1305" s="48">
        <v>78.965616153231352</v>
      </c>
      <c r="L1305" s="48">
        <v>125.342247862272</v>
      </c>
      <c r="M1305" s="48">
        <v>1279.53544692736</v>
      </c>
      <c r="N1305" s="48">
        <v>43.086397702655994</v>
      </c>
    </row>
    <row r="1306" spans="1:14">
      <c r="A1306" s="46">
        <v>1301</v>
      </c>
      <c r="B1306" s="46" t="s">
        <v>3829</v>
      </c>
      <c r="C1306" s="47" t="s">
        <v>3830</v>
      </c>
      <c r="D1306" s="46" t="s">
        <v>1223</v>
      </c>
      <c r="E1306" s="48">
        <v>263.38137145255388</v>
      </c>
      <c r="F1306" s="48">
        <v>770.33256498688002</v>
      </c>
      <c r="G1306" s="48">
        <v>271.57487036825603</v>
      </c>
      <c r="H1306" s="48">
        <v>1629.4492222095359</v>
      </c>
      <c r="I1306" s="48">
        <v>174.49991069575682</v>
      </c>
      <c r="J1306" s="48">
        <v>360.35896260403194</v>
      </c>
      <c r="K1306" s="48">
        <v>170.2696098304051</v>
      </c>
      <c r="L1306" s="48">
        <v>344.69118162124795</v>
      </c>
      <c r="M1306" s="48">
        <v>1175.0835737088</v>
      </c>
      <c r="N1306" s="48">
        <v>143.62132567552001</v>
      </c>
    </row>
    <row r="1307" spans="1:14">
      <c r="A1307" s="46">
        <v>1302</v>
      </c>
      <c r="B1307" s="46" t="s">
        <v>3831</v>
      </c>
      <c r="C1307" s="47" t="s">
        <v>3832</v>
      </c>
      <c r="D1307" s="46" t="s">
        <v>1223</v>
      </c>
      <c r="E1307" s="48">
        <v>626.66602173193837</v>
      </c>
      <c r="F1307" s="48">
        <v>2461.1472627123198</v>
      </c>
      <c r="G1307" s="48">
        <v>2741.8616719871998</v>
      </c>
      <c r="H1307" s="48">
        <v>4171.54668666624</v>
      </c>
      <c r="I1307" s="48">
        <v>1179.1963662167809</v>
      </c>
      <c r="J1307" s="48">
        <v>2882.8717008322556</v>
      </c>
      <c r="K1307" s="48">
        <v>1168.6206140534016</v>
      </c>
      <c r="L1307" s="48">
        <v>344.69118162124795</v>
      </c>
      <c r="M1307" s="48">
        <v>1148.9706054041601</v>
      </c>
      <c r="N1307" s="48">
        <v>2800.6158506726397</v>
      </c>
    </row>
    <row r="1308" spans="1:14">
      <c r="A1308" s="46">
        <v>1303</v>
      </c>
      <c r="B1308" s="46" t="s">
        <v>3833</v>
      </c>
      <c r="C1308" s="47" t="s">
        <v>3834</v>
      </c>
      <c r="D1308" s="46" t="s">
        <v>1223</v>
      </c>
      <c r="E1308" s="48">
        <v>1178.8586901566032</v>
      </c>
      <c r="F1308" s="48">
        <v>48.308991363584006</v>
      </c>
      <c r="G1308" s="48">
        <v>66.588069176831993</v>
      </c>
      <c r="H1308" s="48">
        <v>163.20605190399999</v>
      </c>
      <c r="I1308" s="48">
        <v>68.742389061964801</v>
      </c>
      <c r="J1308" s="48">
        <v>99.098714716108788</v>
      </c>
      <c r="K1308" s="48">
        <v>61.691887619712006</v>
      </c>
      <c r="L1308" s="48">
        <v>83.561498574848002</v>
      </c>
      <c r="M1308" s="48">
        <v>1148.9706054041601</v>
      </c>
      <c r="N1308" s="48">
        <v>93.353861689087992</v>
      </c>
    </row>
    <row r="1309" spans="1:14">
      <c r="A1309" s="46">
        <v>1304</v>
      </c>
      <c r="B1309" s="46" t="s">
        <v>3835</v>
      </c>
      <c r="C1309" s="47" t="s">
        <v>3836</v>
      </c>
      <c r="D1309" s="46" t="s">
        <v>1223</v>
      </c>
      <c r="E1309" s="48">
        <v>1088.0375275867568</v>
      </c>
      <c r="F1309" s="48">
        <v>309.438674409984</v>
      </c>
      <c r="G1309" s="48">
        <v>107.58673506353202</v>
      </c>
      <c r="H1309" s="48">
        <v>147.538270921216</v>
      </c>
      <c r="I1309" s="48">
        <v>121.62114987886081</v>
      </c>
      <c r="J1309" s="48">
        <v>216.21537756241923</v>
      </c>
      <c r="K1309" s="48">
        <v>118.44842422984706</v>
      </c>
      <c r="L1309" s="48">
        <v>87.478443820543987</v>
      </c>
      <c r="M1309" s="48">
        <v>1148.9706054041601</v>
      </c>
      <c r="N1309" s="48">
        <v>86.172795405311987</v>
      </c>
    </row>
    <row r="1310" spans="1:14" ht="30.6">
      <c r="A1310" s="46">
        <v>1305</v>
      </c>
      <c r="B1310" s="46" t="s">
        <v>3837</v>
      </c>
      <c r="C1310" s="47" t="s">
        <v>3838</v>
      </c>
      <c r="D1310" s="46" t="s">
        <v>1223</v>
      </c>
      <c r="E1310" s="48">
        <v>1667.4765447823754</v>
      </c>
      <c r="F1310" s="48">
        <v>2307.080749714944</v>
      </c>
      <c r="G1310" s="48">
        <v>2506.7235319428232</v>
      </c>
      <c r="H1310" s="48">
        <v>8911.0504339583986</v>
      </c>
      <c r="I1310" s="48">
        <v>2802.5743232954878</v>
      </c>
      <c r="J1310" s="48">
        <v>333.33204040872954</v>
      </c>
      <c r="K1310" s="48">
        <v>2790.9409959157706</v>
      </c>
      <c r="L1310" s="48">
        <v>1543.276426804224</v>
      </c>
      <c r="M1310" s="48">
        <v>443.92046117887998</v>
      </c>
      <c r="N1310" s="48">
        <v>2154.3198851327998</v>
      </c>
    </row>
    <row r="1311" spans="1:14">
      <c r="A1311" s="46">
        <v>1306</v>
      </c>
      <c r="B1311" s="46" t="s">
        <v>3839</v>
      </c>
      <c r="C1311" s="47" t="s">
        <v>3840</v>
      </c>
      <c r="D1311" s="46" t="s">
        <v>1223</v>
      </c>
      <c r="E1311" s="48">
        <v>512.23135689393223</v>
      </c>
      <c r="F1311" s="48">
        <v>70.505014422528006</v>
      </c>
      <c r="G1311" s="48">
        <v>60.349681048853505</v>
      </c>
      <c r="H1311" s="48">
        <v>86.172795405311987</v>
      </c>
      <c r="I1311" s="48">
        <v>68.742389061964801</v>
      </c>
      <c r="J1311" s="48">
        <v>81.080766585907199</v>
      </c>
      <c r="K1311" s="48">
        <v>65.922188485063685</v>
      </c>
      <c r="L1311" s="48">
        <v>125.342247862272</v>
      </c>
      <c r="M1311" s="48">
        <v>443.92046117887998</v>
      </c>
      <c r="N1311" s="48">
        <v>43.086397702655994</v>
      </c>
    </row>
    <row r="1312" spans="1:14" ht="20.399999999999999">
      <c r="A1312" s="46">
        <v>1307</v>
      </c>
      <c r="B1312" s="46" t="s">
        <v>3841</v>
      </c>
      <c r="C1312" s="47" t="s">
        <v>3842</v>
      </c>
      <c r="D1312" s="46" t="s">
        <v>1223</v>
      </c>
      <c r="E1312" s="48">
        <v>14164.468514393204</v>
      </c>
      <c r="F1312" s="48">
        <v>3074.8020178713605</v>
      </c>
      <c r="G1312" s="48">
        <v>16623.809393627253</v>
      </c>
      <c r="H1312" s="48">
        <v>35644.201735833594</v>
      </c>
      <c r="I1312" s="48">
        <v>18666.202568364286</v>
      </c>
      <c r="J1312" s="48">
        <v>20180.101905825788</v>
      </c>
      <c r="K1312" s="48">
        <v>18428.248144688256</v>
      </c>
      <c r="L1312" s="48">
        <v>12344.905766018559</v>
      </c>
      <c r="M1312" s="48">
        <v>443.92046117887998</v>
      </c>
      <c r="N1312" s="48">
        <v>11489.706054041599</v>
      </c>
    </row>
    <row r="1313" spans="1:14" ht="20.399999999999999">
      <c r="A1313" s="46">
        <v>1308</v>
      </c>
      <c r="B1313" s="46" t="s">
        <v>3843</v>
      </c>
      <c r="C1313" s="47" t="s">
        <v>3844</v>
      </c>
      <c r="D1313" s="46" t="s">
        <v>1223</v>
      </c>
      <c r="E1313" s="48">
        <v>130.78247410057844</v>
      </c>
      <c r="F1313" s="48">
        <v>4611.5502025994238</v>
      </c>
      <c r="G1313" s="48">
        <v>24578.276516165926</v>
      </c>
      <c r="H1313" s="48">
        <v>133268.83939114548</v>
      </c>
      <c r="I1313" s="48">
        <v>28025.743232954876</v>
      </c>
      <c r="J1313" s="48">
        <v>17657.589167597565</v>
      </c>
      <c r="K1313" s="48">
        <v>26818.344860969089</v>
      </c>
      <c r="L1313" s="48">
        <v>16379.359369085441</v>
      </c>
      <c r="M1313" s="48">
        <v>587.54178685440002</v>
      </c>
      <c r="N1313" s="48">
        <v>61613.548714798082</v>
      </c>
    </row>
    <row r="1314" spans="1:14">
      <c r="A1314" s="46">
        <v>1309</v>
      </c>
      <c r="B1314" s="46" t="s">
        <v>3845</v>
      </c>
      <c r="C1314" s="47" t="s">
        <v>3846</v>
      </c>
      <c r="D1314" s="46" t="s">
        <v>1223</v>
      </c>
      <c r="E1314" s="48">
        <v>45.737537470174523</v>
      </c>
      <c r="F1314" s="48">
        <v>70.505014422528006</v>
      </c>
      <c r="G1314" s="48">
        <v>60.349681048853505</v>
      </c>
      <c r="H1314" s="48">
        <v>165.81734873446399</v>
      </c>
      <c r="I1314" s="48">
        <v>68.742389061964801</v>
      </c>
      <c r="J1314" s="48">
        <v>45.369193391847624</v>
      </c>
      <c r="K1314" s="48">
        <v>65.922188485063685</v>
      </c>
      <c r="L1314" s="48">
        <v>58.754178685439996</v>
      </c>
      <c r="M1314" s="48">
        <v>574.48530270208005</v>
      </c>
      <c r="N1314" s="48">
        <v>43.086397702655994</v>
      </c>
    </row>
    <row r="1315" spans="1:14">
      <c r="A1315" s="46">
        <v>1310</v>
      </c>
      <c r="B1315" s="46" t="s">
        <v>3847</v>
      </c>
      <c r="C1315" s="47" t="s">
        <v>3848</v>
      </c>
      <c r="D1315" s="46" t="s">
        <v>1223</v>
      </c>
      <c r="E1315" s="48">
        <v>306.97552948608001</v>
      </c>
      <c r="F1315" s="48">
        <v>770.33256498688002</v>
      </c>
      <c r="G1315" s="48">
        <v>667.18634018355192</v>
      </c>
      <c r="H1315" s="48">
        <v>889.14657077299194</v>
      </c>
      <c r="I1315" s="48">
        <v>370.15132571827206</v>
      </c>
      <c r="J1315" s="48">
        <v>252.25127382282238</v>
      </c>
      <c r="K1315" s="48">
        <v>353.58264732897794</v>
      </c>
      <c r="L1315" s="48">
        <v>237.62801157222398</v>
      </c>
      <c r="M1315" s="48">
        <v>874.7844382054401</v>
      </c>
      <c r="N1315" s="48">
        <v>502.67463986432006</v>
      </c>
    </row>
    <row r="1316" spans="1:14">
      <c r="A1316" s="46">
        <v>1311</v>
      </c>
      <c r="B1316" s="46" t="s">
        <v>3849</v>
      </c>
      <c r="C1316" s="47" t="s">
        <v>3850</v>
      </c>
      <c r="D1316" s="46" t="s">
        <v>1223</v>
      </c>
      <c r="E1316" s="48">
        <v>1332.0437176910771</v>
      </c>
      <c r="F1316" s="48">
        <v>463.50518740736004</v>
      </c>
      <c r="G1316" s="48">
        <v>347.01066603090771</v>
      </c>
      <c r="H1316" s="48">
        <v>1164.6383863869439</v>
      </c>
      <c r="I1316" s="48">
        <v>387.77757932390398</v>
      </c>
      <c r="J1316" s="48">
        <v>288.28717008322559</v>
      </c>
      <c r="K1316" s="48">
        <v>386.54374157150977</v>
      </c>
      <c r="L1316" s="48">
        <v>278.10311244441601</v>
      </c>
      <c r="M1316" s="48">
        <v>874.7844382054401</v>
      </c>
      <c r="N1316" s="48">
        <v>603.20956783718395</v>
      </c>
    </row>
    <row r="1317" spans="1:14">
      <c r="A1317" s="46">
        <v>1312</v>
      </c>
      <c r="B1317" s="46" t="s">
        <v>3851</v>
      </c>
      <c r="C1317" s="47" t="s">
        <v>3852</v>
      </c>
      <c r="D1317" s="46" t="s">
        <v>1223</v>
      </c>
      <c r="E1317" s="48">
        <v>938.48534655507694</v>
      </c>
      <c r="F1317" s="48">
        <v>617.57170040473602</v>
      </c>
      <c r="G1317" s="48">
        <v>391.69452456960005</v>
      </c>
      <c r="H1317" s="48">
        <v>1385.2929685611521</v>
      </c>
      <c r="I1317" s="48">
        <v>387.77757932390398</v>
      </c>
      <c r="J1317" s="48">
        <v>3034.2224651259485</v>
      </c>
      <c r="K1317" s="48">
        <v>386.54374157150977</v>
      </c>
      <c r="L1317" s="48">
        <v>228.4884726656</v>
      </c>
      <c r="M1317" s="48">
        <v>874.7844382054401</v>
      </c>
      <c r="N1317" s="48">
        <v>603.20956783718395</v>
      </c>
    </row>
    <row r="1318" spans="1:14">
      <c r="A1318" s="46">
        <v>1313</v>
      </c>
      <c r="B1318" s="46" t="s">
        <v>3853</v>
      </c>
      <c r="C1318" s="47" t="s">
        <v>3854</v>
      </c>
      <c r="D1318" s="46" t="s">
        <v>1223</v>
      </c>
      <c r="E1318" s="48">
        <v>1332.0437176910771</v>
      </c>
      <c r="F1318" s="48">
        <v>694.60495690342407</v>
      </c>
      <c r="G1318" s="48">
        <v>248.66596327459533</v>
      </c>
      <c r="H1318" s="48">
        <v>1069.326052075008</v>
      </c>
      <c r="I1318" s="48">
        <v>273.20693088729598</v>
      </c>
      <c r="J1318" s="48">
        <v>234.23332569262078</v>
      </c>
      <c r="K1318" s="48">
        <v>281.66753261799943</v>
      </c>
      <c r="L1318" s="48">
        <v>165.81734873446399</v>
      </c>
      <c r="M1318" s="48">
        <v>1148.9706054041601</v>
      </c>
      <c r="N1318" s="48">
        <v>603.20956783718395</v>
      </c>
    </row>
    <row r="1319" spans="1:14">
      <c r="A1319" s="46">
        <v>1314</v>
      </c>
      <c r="B1319" s="46" t="s">
        <v>3855</v>
      </c>
      <c r="C1319" s="47" t="s">
        <v>3856</v>
      </c>
      <c r="D1319" s="46" t="s">
        <v>1223</v>
      </c>
      <c r="E1319" s="48">
        <v>1332.0437176910771</v>
      </c>
      <c r="F1319" s="48">
        <v>924.39907798425588</v>
      </c>
      <c r="G1319" s="48">
        <v>667.18634018355192</v>
      </c>
      <c r="H1319" s="48">
        <v>1400.9607495439359</v>
      </c>
      <c r="I1319" s="48">
        <v>511.16135456332796</v>
      </c>
      <c r="J1319" s="48">
        <v>378.37691073423355</v>
      </c>
      <c r="K1319" s="48">
        <v>467.44824562136063</v>
      </c>
      <c r="L1319" s="48">
        <v>372.10979834112004</v>
      </c>
      <c r="M1319" s="48">
        <v>1005.3492797286401</v>
      </c>
      <c r="N1319" s="48">
        <v>603.20956783718395</v>
      </c>
    </row>
    <row r="1320" spans="1:14">
      <c r="A1320" s="46">
        <v>1315</v>
      </c>
      <c r="B1320" s="46" t="s">
        <v>3857</v>
      </c>
      <c r="C1320" s="47" t="s">
        <v>3858</v>
      </c>
      <c r="D1320" s="46" t="s">
        <v>1223</v>
      </c>
      <c r="E1320" s="48">
        <v>563.09120793304612</v>
      </c>
      <c r="F1320" s="48">
        <v>1306.954063647232</v>
      </c>
      <c r="G1320" s="48">
        <v>75.727608083456005</v>
      </c>
      <c r="H1320" s="48">
        <v>1502.8013259320321</v>
      </c>
      <c r="I1320" s="48">
        <v>68.742389061964801</v>
      </c>
      <c r="J1320" s="48">
        <v>81.080766585907199</v>
      </c>
      <c r="K1320" s="48">
        <v>68.918651598021114</v>
      </c>
      <c r="L1320" s="48">
        <v>130.56484152320002</v>
      </c>
      <c r="M1320" s="48">
        <v>443.92046117887998</v>
      </c>
      <c r="N1320" s="48">
        <v>847.36582148556795</v>
      </c>
    </row>
    <row r="1321" spans="1:14">
      <c r="A1321" s="46">
        <v>1316</v>
      </c>
      <c r="B1321" s="46" t="s">
        <v>3859</v>
      </c>
      <c r="C1321" s="47" t="s">
        <v>3860</v>
      </c>
      <c r="D1321" s="46" t="s">
        <v>1223</v>
      </c>
      <c r="E1321" s="48">
        <v>835.55469564258465</v>
      </c>
      <c r="F1321" s="48">
        <v>2000.2533721354241</v>
      </c>
      <c r="G1321" s="48">
        <v>124.03659944704</v>
      </c>
      <c r="H1321" s="48">
        <v>1639.8944095313921</v>
      </c>
      <c r="I1321" s="48">
        <v>105.75752163379201</v>
      </c>
      <c r="J1321" s="48">
        <v>108.10768878120962</v>
      </c>
      <c r="K1321" s="48">
        <v>104.8762089535104</v>
      </c>
      <c r="L1321" s="48">
        <v>61.365475515903995</v>
      </c>
      <c r="M1321" s="48">
        <v>443.92046117887998</v>
      </c>
      <c r="N1321" s="48">
        <v>119.20570031068161</v>
      </c>
    </row>
    <row r="1322" spans="1:14" ht="20.399999999999999">
      <c r="A1322" s="46">
        <v>1317</v>
      </c>
      <c r="B1322" s="46" t="s">
        <v>3861</v>
      </c>
      <c r="C1322" s="47" t="s">
        <v>3862</v>
      </c>
      <c r="D1322" s="46" t="s">
        <v>1223</v>
      </c>
      <c r="E1322" s="48">
        <v>1180.675113408</v>
      </c>
      <c r="F1322" s="48">
        <v>70.505014422528006</v>
      </c>
      <c r="G1322" s="48">
        <v>77.648869726469883</v>
      </c>
      <c r="H1322" s="48">
        <v>165.81734873446399</v>
      </c>
      <c r="I1322" s="48">
        <v>86.368642667596816</v>
      </c>
      <c r="J1322" s="48">
        <v>126.12563691141119</v>
      </c>
      <c r="K1322" s="48">
        <v>86.897430275765771</v>
      </c>
      <c r="L1322" s="48">
        <v>61.365475515903995</v>
      </c>
      <c r="M1322" s="48">
        <v>443.92046117887998</v>
      </c>
      <c r="N1322" s="48">
        <v>93.353861689087992</v>
      </c>
    </row>
    <row r="1323" spans="1:14">
      <c r="A1323" s="46">
        <v>1318</v>
      </c>
      <c r="B1323" s="46" t="s">
        <v>3863</v>
      </c>
      <c r="C1323" s="47" t="s">
        <v>3864</v>
      </c>
      <c r="D1323" s="46" t="s">
        <v>1223</v>
      </c>
      <c r="E1323" s="48">
        <v>301.22352252332303</v>
      </c>
      <c r="F1323" s="48">
        <v>70.505014422528006</v>
      </c>
      <c r="G1323" s="48">
        <v>99.450586964013809</v>
      </c>
      <c r="H1323" s="48">
        <v>117.50835737087999</v>
      </c>
      <c r="I1323" s="48">
        <v>111.0453977154816</v>
      </c>
      <c r="J1323" s="48">
        <v>135.13461097651196</v>
      </c>
      <c r="K1323" s="48">
        <v>110.86913517942529</v>
      </c>
      <c r="L1323" s="48">
        <v>78.33890491391999</v>
      </c>
      <c r="M1323" s="48">
        <v>287.24265135104002</v>
      </c>
      <c r="N1323" s="48">
        <v>359.05331418879996</v>
      </c>
    </row>
    <row r="1324" spans="1:14">
      <c r="A1324" s="46">
        <v>1319</v>
      </c>
      <c r="B1324" s="46" t="s">
        <v>3865</v>
      </c>
      <c r="C1324" s="47" t="s">
        <v>3866</v>
      </c>
      <c r="D1324" s="46" t="s">
        <v>1223</v>
      </c>
      <c r="E1324" s="48">
        <v>9005.7959523040736</v>
      </c>
      <c r="F1324" s="48">
        <v>6918.6309523143673</v>
      </c>
      <c r="G1324" s="48">
        <v>11215.51988684288</v>
      </c>
      <c r="H1324" s="48">
        <v>19041.576487743489</v>
      </c>
      <c r="I1324" s="48">
        <v>11791.963662167807</v>
      </c>
      <c r="J1324" s="48">
        <v>6216.1921049195516</v>
      </c>
      <c r="K1324" s="48">
        <v>11797.251538249497</v>
      </c>
      <c r="L1324" s="48">
        <v>21365.630666856447</v>
      </c>
      <c r="M1324" s="48">
        <v>835.61498574847997</v>
      </c>
      <c r="N1324" s="48">
        <v>12782.29798512128</v>
      </c>
    </row>
    <row r="1325" spans="1:14">
      <c r="A1325" s="46">
        <v>1320</v>
      </c>
      <c r="B1325" s="46" t="s">
        <v>3867</v>
      </c>
      <c r="C1325" s="47" t="s">
        <v>3868</v>
      </c>
      <c r="D1325" s="46" t="s">
        <v>1223</v>
      </c>
      <c r="E1325" s="48">
        <v>65.39123705028922</v>
      </c>
      <c r="F1325" s="48">
        <v>232.40541791129601</v>
      </c>
      <c r="G1325" s="48">
        <v>6789.3717592063995</v>
      </c>
      <c r="H1325" s="48">
        <v>35389.600294863361</v>
      </c>
      <c r="I1325" s="48">
        <v>687.42389061964809</v>
      </c>
      <c r="J1325" s="48">
        <v>621.61921049195519</v>
      </c>
      <c r="K1325" s="48">
        <v>599.292622591488</v>
      </c>
      <c r="L1325" s="48">
        <v>58.754178685439996</v>
      </c>
      <c r="M1325" s="48">
        <v>443.92046117887998</v>
      </c>
      <c r="N1325" s="48">
        <v>215.43198851328</v>
      </c>
    </row>
    <row r="1326" spans="1:14">
      <c r="A1326" s="46">
        <v>1321</v>
      </c>
      <c r="B1326" s="46" t="s">
        <v>3869</v>
      </c>
      <c r="C1326" s="47" t="s">
        <v>3870</v>
      </c>
      <c r="D1326" s="46" t="s">
        <v>1223</v>
      </c>
      <c r="E1326" s="48">
        <v>265.19779470395076</v>
      </c>
      <c r="F1326" s="48">
        <v>463.50518740736004</v>
      </c>
      <c r="G1326" s="48">
        <v>177.09945669048372</v>
      </c>
      <c r="H1326" s="48">
        <v>1865.7715853665279</v>
      </c>
      <c r="I1326" s="48">
        <v>197.4140403830784</v>
      </c>
      <c r="J1326" s="48">
        <v>360.35896260403194</v>
      </c>
      <c r="K1326" s="48">
        <v>197.76656545519106</v>
      </c>
      <c r="L1326" s="48">
        <v>92.701037481472</v>
      </c>
      <c r="M1326" s="48">
        <v>1162.0270895564802</v>
      </c>
      <c r="N1326" s="48">
        <v>262.82702598620165</v>
      </c>
    </row>
    <row r="1327" spans="1:14" ht="20.399999999999999">
      <c r="A1327" s="46">
        <v>1322</v>
      </c>
      <c r="B1327" s="46" t="s">
        <v>3871</v>
      </c>
      <c r="C1327" s="47" t="s">
        <v>3872</v>
      </c>
      <c r="D1327" s="46" t="s">
        <v>1223</v>
      </c>
      <c r="E1327" s="48">
        <v>54492.697541907692</v>
      </c>
      <c r="F1327" s="48">
        <v>309.438674409984</v>
      </c>
      <c r="G1327" s="48">
        <v>8512.8276673126402</v>
      </c>
      <c r="H1327" s="48">
        <v>865.64489929881597</v>
      </c>
      <c r="I1327" s="48">
        <v>89.8938933887232</v>
      </c>
      <c r="J1327" s="48">
        <v>8981.9471429054956</v>
      </c>
      <c r="K1327" s="48">
        <v>89.893893388723214</v>
      </c>
      <c r="L1327" s="48">
        <v>83.561498574848002</v>
      </c>
      <c r="M1327" s="48">
        <v>443.92046117887998</v>
      </c>
      <c r="N1327" s="48">
        <v>5601.2317013452794</v>
      </c>
    </row>
    <row r="1328" spans="1:14">
      <c r="A1328" s="46">
        <v>1323</v>
      </c>
      <c r="B1328" s="46" t="s">
        <v>3873</v>
      </c>
      <c r="C1328" s="47" t="s">
        <v>3874</v>
      </c>
      <c r="D1328" s="46" t="s">
        <v>1223</v>
      </c>
      <c r="E1328" s="48">
        <v>7447.3353307273856</v>
      </c>
      <c r="F1328" s="48">
        <v>23053.834067751428</v>
      </c>
      <c r="G1328" s="48">
        <v>17897.551025712019</v>
      </c>
      <c r="H1328" s="48">
        <v>8656.4489929881602</v>
      </c>
      <c r="I1328" s="48">
        <v>22032.817007040001</v>
      </c>
      <c r="J1328" s="48">
        <v>99.098714716108788</v>
      </c>
      <c r="K1328" s="48">
        <v>17903.867099920702</v>
      </c>
      <c r="L1328" s="48">
        <v>5460.2216725002245</v>
      </c>
      <c r="M1328" s="48">
        <v>35252.507211264005</v>
      </c>
      <c r="N1328" s="48">
        <v>4883.1250729676794</v>
      </c>
    </row>
    <row r="1329" spans="1:14">
      <c r="A1329" s="46">
        <v>1324</v>
      </c>
      <c r="B1329" s="46" t="s">
        <v>3875</v>
      </c>
      <c r="C1329" s="47" t="s">
        <v>3876</v>
      </c>
      <c r="D1329" s="46" t="s">
        <v>1223</v>
      </c>
      <c r="E1329" s="48">
        <v>22705.290642461543</v>
      </c>
      <c r="F1329" s="48">
        <v>46103.75119025715</v>
      </c>
      <c r="G1329" s="48">
        <v>34463.617465351424</v>
      </c>
      <c r="H1329" s="48">
        <v>26743.596489197058</v>
      </c>
      <c r="I1329" s="48">
        <v>38601.495396334081</v>
      </c>
      <c r="J1329" s="48">
        <v>23423.332569262082</v>
      </c>
      <c r="K1329" s="48">
        <v>38300.791509822004</v>
      </c>
      <c r="L1329" s="48">
        <v>12344.905766018559</v>
      </c>
      <c r="M1329" s="48">
        <v>37863.804041727999</v>
      </c>
      <c r="N1329" s="48">
        <v>17952.66570944</v>
      </c>
    </row>
    <row r="1330" spans="1:14">
      <c r="A1330" s="46">
        <v>1325</v>
      </c>
      <c r="B1330" s="46" t="s">
        <v>3877</v>
      </c>
      <c r="C1330" s="47" t="s">
        <v>3878</v>
      </c>
      <c r="D1330" s="46" t="s">
        <v>1223</v>
      </c>
      <c r="E1330" s="48">
        <v>917.29374195544597</v>
      </c>
      <c r="F1330" s="48">
        <v>69152.362664347645</v>
      </c>
      <c r="G1330" s="48">
        <v>57720.362353314049</v>
      </c>
      <c r="H1330" s="48">
        <v>56696.47678303437</v>
      </c>
      <c r="I1330" s="48">
        <v>68742.389061964801</v>
      </c>
      <c r="J1330" s="48">
        <v>40540.383292953593</v>
      </c>
      <c r="K1330" s="48">
        <v>60055.113709893019</v>
      </c>
      <c r="L1330" s="48">
        <v>18041.449801675775</v>
      </c>
      <c r="M1330" s="48">
        <v>44392.046117888007</v>
      </c>
      <c r="N1330" s="48">
        <v>38059.651304012797</v>
      </c>
    </row>
    <row r="1331" spans="1:14">
      <c r="A1331" s="46">
        <v>1326</v>
      </c>
      <c r="B1331" s="46" t="s">
        <v>3879</v>
      </c>
      <c r="C1331" s="47" t="s">
        <v>3880</v>
      </c>
      <c r="D1331" s="46" t="s">
        <v>1223</v>
      </c>
      <c r="E1331" s="48">
        <v>399.61311530732303</v>
      </c>
      <c r="F1331" s="48">
        <v>70.505014422528006</v>
      </c>
      <c r="G1331" s="48">
        <v>61.692540443919619</v>
      </c>
      <c r="H1331" s="48">
        <v>227.18282425036799</v>
      </c>
      <c r="I1331" s="48">
        <v>68.742389061964801</v>
      </c>
      <c r="J1331" s="48">
        <v>72.071792520806397</v>
      </c>
      <c r="K1331" s="48">
        <v>68.918651598021114</v>
      </c>
      <c r="L1331" s="48">
        <v>54.837233439743997</v>
      </c>
      <c r="M1331" s="48">
        <v>261.12968304640003</v>
      </c>
      <c r="N1331" s="48">
        <v>70.374449581004797</v>
      </c>
    </row>
    <row r="1332" spans="1:14">
      <c r="A1332" s="46">
        <v>1327</v>
      </c>
      <c r="B1332" s="46" t="s">
        <v>3881</v>
      </c>
      <c r="C1332" s="47" t="s">
        <v>3882</v>
      </c>
      <c r="D1332" s="46" t="s">
        <v>1223</v>
      </c>
      <c r="E1332" s="48">
        <v>50.859851039113849</v>
      </c>
      <c r="F1332" s="48">
        <v>156.67780982783998</v>
      </c>
      <c r="G1332" s="48">
        <v>72.593399062691589</v>
      </c>
      <c r="H1332" s="48">
        <v>86.172795405311987</v>
      </c>
      <c r="I1332" s="48">
        <v>81.080766585907199</v>
      </c>
      <c r="J1332" s="48">
        <v>99.098714716108788</v>
      </c>
      <c r="K1332" s="48">
        <v>80.904504049850885</v>
      </c>
      <c r="L1332" s="48">
        <v>54.837233439743997</v>
      </c>
      <c r="M1332" s="48">
        <v>443.92046117887998</v>
      </c>
      <c r="N1332" s="48">
        <v>51.703677243187208</v>
      </c>
    </row>
    <row r="1333" spans="1:14">
      <c r="A1333" s="46">
        <v>1328</v>
      </c>
      <c r="B1333" s="46" t="s">
        <v>3883</v>
      </c>
      <c r="C1333" s="47" t="s">
        <v>3884</v>
      </c>
      <c r="D1333" s="46" t="s">
        <v>1223</v>
      </c>
      <c r="E1333" s="48">
        <v>47.227004536320003</v>
      </c>
      <c r="F1333" s="48">
        <v>94.006685896704013</v>
      </c>
      <c r="G1333" s="48">
        <v>58.769846466422784</v>
      </c>
      <c r="H1333" s="48">
        <v>63.976772346368001</v>
      </c>
      <c r="I1333" s="48">
        <v>65.217138340838403</v>
      </c>
      <c r="J1333" s="48">
        <v>90.089740651007986</v>
      </c>
      <c r="K1333" s="48">
        <v>65.922188485063685</v>
      </c>
      <c r="L1333" s="48">
        <v>69.199366007295993</v>
      </c>
      <c r="M1333" s="48">
        <v>443.92046117887998</v>
      </c>
      <c r="N1333" s="48">
        <v>37.341544675635205</v>
      </c>
    </row>
    <row r="1334" spans="1:14">
      <c r="A1334" s="46">
        <v>1329</v>
      </c>
      <c r="B1334" s="46" t="s">
        <v>3885</v>
      </c>
      <c r="C1334" s="47" t="s">
        <v>3886</v>
      </c>
      <c r="D1334" s="46" t="s">
        <v>1223</v>
      </c>
      <c r="E1334" s="48">
        <v>263.38137145255388</v>
      </c>
      <c r="F1334" s="48">
        <v>309.438674409984</v>
      </c>
      <c r="G1334" s="48">
        <v>118.32961022406093</v>
      </c>
      <c r="H1334" s="48">
        <v>458.28259374643198</v>
      </c>
      <c r="I1334" s="48">
        <v>132.19690204224</v>
      </c>
      <c r="J1334" s="48">
        <v>153.1525591067136</v>
      </c>
      <c r="K1334" s="48">
        <v>131.84437697012737</v>
      </c>
      <c r="L1334" s="48">
        <v>69.199366007295993</v>
      </c>
      <c r="M1334" s="48">
        <v>1566.7780982784002</v>
      </c>
      <c r="N1334" s="48">
        <v>83.300368891801597</v>
      </c>
    </row>
    <row r="1335" spans="1:14">
      <c r="A1335" s="46">
        <v>1330</v>
      </c>
      <c r="B1335" s="46" t="s">
        <v>3887</v>
      </c>
      <c r="C1335" s="47" t="s">
        <v>3888</v>
      </c>
      <c r="D1335" s="46" t="s">
        <v>1223</v>
      </c>
      <c r="E1335" s="48">
        <v>199.80655765366151</v>
      </c>
      <c r="F1335" s="48">
        <v>617.57170040473602</v>
      </c>
      <c r="G1335" s="48">
        <v>347.01066603090771</v>
      </c>
      <c r="H1335" s="48">
        <v>1065.4091068293119</v>
      </c>
      <c r="I1335" s="48">
        <v>387.77757932390398</v>
      </c>
      <c r="J1335" s="48">
        <v>324.3230663436288</v>
      </c>
      <c r="K1335" s="48">
        <v>386.54374157150977</v>
      </c>
      <c r="L1335" s="48">
        <v>232.40541791129601</v>
      </c>
      <c r="M1335" s="48">
        <v>5875.4178685439992</v>
      </c>
      <c r="N1335" s="48">
        <v>718.10662837759992</v>
      </c>
    </row>
    <row r="1336" spans="1:14">
      <c r="A1336" s="46">
        <v>1331</v>
      </c>
      <c r="B1336" s="46" t="s">
        <v>3889</v>
      </c>
      <c r="C1336" s="47" t="s">
        <v>3890</v>
      </c>
      <c r="D1336" s="46" t="s">
        <v>1223</v>
      </c>
      <c r="E1336" s="48">
        <v>308.79195273747695</v>
      </c>
      <c r="F1336" s="48">
        <v>309.438674409984</v>
      </c>
      <c r="G1336" s="48">
        <v>3325.4865135959039</v>
      </c>
      <c r="H1336" s="48">
        <v>3042.1608074905603</v>
      </c>
      <c r="I1336" s="48">
        <v>202.701916464768</v>
      </c>
      <c r="J1336" s="48">
        <v>3783.7691073423362</v>
      </c>
      <c r="K1336" s="48">
        <v>197.76656545519106</v>
      </c>
      <c r="L1336" s="48">
        <v>458.28259374643198</v>
      </c>
      <c r="M1336" s="48">
        <v>6528.2420761599997</v>
      </c>
      <c r="N1336" s="48">
        <v>820.07776960721924</v>
      </c>
    </row>
    <row r="1337" spans="1:14">
      <c r="A1337" s="46">
        <v>1332</v>
      </c>
      <c r="B1337" s="46" t="s">
        <v>3891</v>
      </c>
      <c r="C1337" s="47" t="s">
        <v>3892</v>
      </c>
      <c r="D1337" s="46" t="s">
        <v>1223</v>
      </c>
      <c r="E1337" s="48">
        <v>508.59851039113846</v>
      </c>
      <c r="F1337" s="48">
        <v>694.60495690342407</v>
      </c>
      <c r="G1337" s="48">
        <v>4479.6797126609927</v>
      </c>
      <c r="H1337" s="48">
        <v>7273.7673212574718</v>
      </c>
      <c r="I1337" s="48">
        <v>380.72707788165127</v>
      </c>
      <c r="J1337" s="48">
        <v>2225.2165940798977</v>
      </c>
      <c r="K1337" s="48">
        <v>380.55081534559486</v>
      </c>
      <c r="L1337" s="48">
        <v>1009.2662249743361</v>
      </c>
      <c r="M1337" s="48">
        <v>7833.8904913919996</v>
      </c>
      <c r="N1337" s="48">
        <v>1812.5011300250626</v>
      </c>
    </row>
    <row r="1338" spans="1:14" ht="20.399999999999999">
      <c r="A1338" s="46">
        <v>1333</v>
      </c>
      <c r="B1338" s="46" t="s">
        <v>3893</v>
      </c>
      <c r="C1338" s="47" t="s">
        <v>3894</v>
      </c>
      <c r="D1338" s="46" t="s">
        <v>1223</v>
      </c>
      <c r="E1338" s="48">
        <v>76.289776558670781</v>
      </c>
      <c r="F1338" s="48">
        <v>156.67780982783998</v>
      </c>
      <c r="G1338" s="48">
        <v>77.648869726469883</v>
      </c>
      <c r="H1338" s="48">
        <v>178.87383288678402</v>
      </c>
      <c r="I1338" s="48">
        <v>86.368642667596816</v>
      </c>
      <c r="J1338" s="48">
        <v>48.648459951544318</v>
      </c>
      <c r="K1338" s="48">
        <v>86.897430275765771</v>
      </c>
      <c r="L1338" s="48">
        <v>83.561498574848002</v>
      </c>
      <c r="M1338" s="48">
        <v>587.54178685440002</v>
      </c>
      <c r="N1338" s="48">
        <v>236.97518736460802</v>
      </c>
    </row>
    <row r="1339" spans="1:14" ht="20.399999999999999">
      <c r="A1339" s="46">
        <v>1334</v>
      </c>
      <c r="B1339" s="46" t="s">
        <v>3895</v>
      </c>
      <c r="C1339" s="47" t="s">
        <v>3896</v>
      </c>
      <c r="D1339" s="46" t="s">
        <v>1223</v>
      </c>
      <c r="E1339" s="48">
        <v>69.024083553083088</v>
      </c>
      <c r="F1339" s="48">
        <v>156.67780982783998</v>
      </c>
      <c r="G1339" s="48">
        <v>94.395116300235514</v>
      </c>
      <c r="H1339" s="48">
        <v>356.44201735833599</v>
      </c>
      <c r="I1339" s="48">
        <v>105.75752163379201</v>
      </c>
      <c r="J1339" s="48">
        <v>50.450254764564477</v>
      </c>
      <c r="K1339" s="48">
        <v>104.8762089535104</v>
      </c>
      <c r="L1339" s="48">
        <v>83.561498574848002</v>
      </c>
      <c r="M1339" s="48">
        <v>417.80749287423998</v>
      </c>
      <c r="N1339" s="48">
        <v>242.7200403916288</v>
      </c>
    </row>
    <row r="1340" spans="1:14">
      <c r="A1340" s="46">
        <v>1335</v>
      </c>
      <c r="B1340" s="46" t="s">
        <v>3897</v>
      </c>
      <c r="C1340" s="47" t="s">
        <v>3898</v>
      </c>
      <c r="D1340" s="46" t="s">
        <v>1223</v>
      </c>
      <c r="E1340" s="48">
        <v>108.98539508381539</v>
      </c>
      <c r="F1340" s="48">
        <v>78.33890491391999</v>
      </c>
      <c r="G1340" s="48">
        <v>101.03042154644456</v>
      </c>
      <c r="H1340" s="48">
        <v>846.06017307033608</v>
      </c>
      <c r="I1340" s="48">
        <v>114.570648436608</v>
      </c>
      <c r="J1340" s="48">
        <v>824.32112695672299</v>
      </c>
      <c r="K1340" s="48">
        <v>110.86913517942529</v>
      </c>
      <c r="L1340" s="48">
        <v>58.754178685439996</v>
      </c>
      <c r="M1340" s="48">
        <v>417.80749287423998</v>
      </c>
      <c r="N1340" s="48">
        <v>153.67481847280641</v>
      </c>
    </row>
    <row r="1341" spans="1:14">
      <c r="A1341" s="46">
        <v>1336</v>
      </c>
      <c r="B1341" s="46" t="s">
        <v>3899</v>
      </c>
      <c r="C1341" s="47" t="s">
        <v>3900</v>
      </c>
      <c r="D1341" s="46" t="s">
        <v>1223</v>
      </c>
      <c r="E1341" s="48">
        <v>39.961311530732303</v>
      </c>
      <c r="F1341" s="48">
        <v>78.33890491391999</v>
      </c>
      <c r="G1341" s="48">
        <v>72.593399062691589</v>
      </c>
      <c r="H1341" s="48">
        <v>229.79412108083201</v>
      </c>
      <c r="I1341" s="48">
        <v>81.080766585907199</v>
      </c>
      <c r="J1341" s="48">
        <v>50.450254764564477</v>
      </c>
      <c r="K1341" s="48">
        <v>80.904504049850885</v>
      </c>
      <c r="L1341" s="48">
        <v>58.754178685439996</v>
      </c>
      <c r="M1341" s="48">
        <v>417.80749287423998</v>
      </c>
      <c r="N1341" s="48">
        <v>94.790074945843187</v>
      </c>
    </row>
    <row r="1342" spans="1:14" ht="20.399999999999999">
      <c r="A1342" s="46">
        <v>1337</v>
      </c>
      <c r="B1342" s="46" t="s">
        <v>3901</v>
      </c>
      <c r="C1342" s="47" t="s">
        <v>3902</v>
      </c>
      <c r="D1342" s="46" t="s">
        <v>1223</v>
      </c>
      <c r="E1342" s="48">
        <v>54492.697541907692</v>
      </c>
      <c r="F1342" s="48">
        <v>309.438674409984</v>
      </c>
      <c r="G1342" s="48">
        <v>8512.8276673126402</v>
      </c>
      <c r="H1342" s="48">
        <v>865.64489929881597</v>
      </c>
      <c r="I1342" s="48">
        <v>89.8938933887232</v>
      </c>
      <c r="J1342" s="48">
        <v>9846.8086531551744</v>
      </c>
      <c r="K1342" s="48">
        <v>89.893893388723214</v>
      </c>
      <c r="L1342" s="48">
        <v>83.561498574848002</v>
      </c>
      <c r="M1342" s="48">
        <v>142750.89339869868</v>
      </c>
      <c r="N1342" s="48">
        <v>99.098714716108802</v>
      </c>
    </row>
    <row r="1343" spans="1:14">
      <c r="A1343" s="46">
        <v>1338</v>
      </c>
      <c r="B1343" s="46" t="s">
        <v>3903</v>
      </c>
      <c r="C1343" s="47" t="s">
        <v>3904</v>
      </c>
      <c r="D1343" s="46" t="s">
        <v>1223</v>
      </c>
      <c r="E1343" s="48">
        <v>28835.719115926153</v>
      </c>
      <c r="F1343" s="48">
        <v>44564.391708698626</v>
      </c>
      <c r="G1343" s="48">
        <v>23958.648419507201</v>
      </c>
      <c r="H1343" s="48">
        <v>31315.977239339518</v>
      </c>
      <c r="I1343" s="48">
        <v>5552.2698857740797</v>
      </c>
      <c r="J1343" s="48">
        <v>13585.532890172006</v>
      </c>
      <c r="K1343" s="48">
        <v>5554.9138238149253</v>
      </c>
      <c r="L1343" s="48">
        <v>11869.649742874111</v>
      </c>
      <c r="M1343" s="48">
        <v>160594.75507353601</v>
      </c>
      <c r="N1343" s="48">
        <v>18670.772337817602</v>
      </c>
    </row>
    <row r="1344" spans="1:14" ht="20.399999999999999">
      <c r="A1344" s="46">
        <v>1339</v>
      </c>
      <c r="B1344" s="46" t="s">
        <v>3905</v>
      </c>
      <c r="C1344" s="47" t="s">
        <v>3906</v>
      </c>
      <c r="D1344" s="46" t="s">
        <v>1744</v>
      </c>
      <c r="E1344" s="48">
        <v>194769.41754474572</v>
      </c>
      <c r="F1344" s="48">
        <v>116375.05454645862</v>
      </c>
      <c r="G1344" s="48">
        <v>62915.774764404072</v>
      </c>
      <c r="H1344" s="48">
        <v>101028.46307382169</v>
      </c>
      <c r="I1344" s="48">
        <v>67714.778476756444</v>
      </c>
      <c r="J1344" s="48">
        <v>133622.90512838808</v>
      </c>
      <c r="K1344" s="48">
        <v>72675.793311583213</v>
      </c>
      <c r="L1344" s="48">
        <v>106875.15667723058</v>
      </c>
      <c r="M1344" s="48">
        <v>124558.8588131328</v>
      </c>
      <c r="N1344" s="48">
        <v>55175.004684764514</v>
      </c>
    </row>
    <row r="1345" spans="1:14" ht="20.399999999999999">
      <c r="A1345" s="46">
        <v>1340</v>
      </c>
      <c r="B1345" s="46" t="s">
        <v>3907</v>
      </c>
      <c r="C1345" s="47" t="s">
        <v>3908</v>
      </c>
      <c r="D1345" s="46" t="s">
        <v>1744</v>
      </c>
      <c r="E1345" s="48">
        <v>335486.10884000605</v>
      </c>
      <c r="F1345" s="48">
        <v>313355.61965568003</v>
      </c>
      <c r="G1345" s="48">
        <v>381664.53344378772</v>
      </c>
      <c r="H1345" s="48">
        <v>249881.52194917633</v>
      </c>
      <c r="I1345" s="48">
        <v>350762.44675207679</v>
      </c>
      <c r="J1345" s="48">
        <v>409616.42920237716</v>
      </c>
      <c r="K1345" s="48">
        <v>350535.59686817235</v>
      </c>
      <c r="L1345" s="48">
        <v>230269.37710397644</v>
      </c>
      <c r="M1345" s="48">
        <v>590153.08368486399</v>
      </c>
      <c r="N1345" s="48">
        <v>315679.67383479298</v>
      </c>
    </row>
    <row r="1346" spans="1:14" ht="20.399999999999999">
      <c r="A1346" s="46">
        <v>1341</v>
      </c>
      <c r="B1346" s="46" t="s">
        <v>3909</v>
      </c>
      <c r="C1346" s="47" t="s">
        <v>3910</v>
      </c>
      <c r="D1346" s="46" t="s">
        <v>1744</v>
      </c>
      <c r="E1346" s="48">
        <v>209422.91604340996</v>
      </c>
      <c r="F1346" s="48">
        <v>29198.215509833215</v>
      </c>
      <c r="G1346" s="48">
        <v>70139.432866263043</v>
      </c>
      <c r="H1346" s="48">
        <v>48923.951767158273</v>
      </c>
      <c r="I1346" s="48">
        <v>65040.875804782088</v>
      </c>
      <c r="J1346" s="48">
        <v>64495.245332056627</v>
      </c>
      <c r="K1346" s="48">
        <v>64414.438751637921</v>
      </c>
      <c r="L1346" s="48">
        <v>63782.230732498436</v>
      </c>
      <c r="M1346" s="48">
        <v>352525.07211264002</v>
      </c>
      <c r="N1346" s="48">
        <v>76709.586256551978</v>
      </c>
    </row>
    <row r="1347" spans="1:14">
      <c r="A1347" s="46">
        <v>1342</v>
      </c>
      <c r="B1347" s="46" t="s">
        <v>3911</v>
      </c>
      <c r="C1347" s="47" t="s">
        <v>3912</v>
      </c>
      <c r="D1347" s="46" t="s">
        <v>1744</v>
      </c>
      <c r="E1347" s="48">
        <v>87920.990991985527</v>
      </c>
      <c r="F1347" s="48">
        <v>15368.787495695871</v>
      </c>
      <c r="G1347" s="48">
        <v>43347.5273857024</v>
      </c>
      <c r="H1347" s="48">
        <v>20539.155220014596</v>
      </c>
      <c r="I1347" s="48">
        <v>40364.120756897282</v>
      </c>
      <c r="J1347" s="48">
        <v>41509.748902358435</v>
      </c>
      <c r="K1347" s="48">
        <v>39763.488539031758</v>
      </c>
      <c r="L1347" s="48">
        <v>42949.304619056638</v>
      </c>
      <c r="M1347" s="48">
        <v>326412.10380799999</v>
      </c>
      <c r="N1347" s="48">
        <v>47466.848135759363</v>
      </c>
    </row>
    <row r="1348" spans="1:14" ht="20.399999999999999">
      <c r="A1348" s="46">
        <v>1343</v>
      </c>
      <c r="B1348" s="46" t="s">
        <v>3913</v>
      </c>
      <c r="C1348" s="47" t="s">
        <v>3914</v>
      </c>
      <c r="D1348" s="46" t="s">
        <v>1744</v>
      </c>
      <c r="E1348" s="48">
        <v>106695.7859433991</v>
      </c>
      <c r="F1348" s="48">
        <v>23053.834067751428</v>
      </c>
      <c r="G1348" s="48">
        <v>58623.613843916799</v>
      </c>
      <c r="H1348" s="48">
        <v>26636.533319148031</v>
      </c>
      <c r="I1348" s="48">
        <v>54465.123641402883</v>
      </c>
      <c r="J1348" s="48">
        <v>58320.494507836527</v>
      </c>
      <c r="K1348" s="48">
        <v>53917.193921818201</v>
      </c>
      <c r="L1348" s="48">
        <v>55234.150557974521</v>
      </c>
      <c r="M1348" s="48">
        <v>339468.58796032</v>
      </c>
      <c r="N1348" s="48">
        <v>64198.732576957438</v>
      </c>
    </row>
    <row r="1349" spans="1:14" ht="20.399999999999999">
      <c r="A1349" s="46">
        <v>1344</v>
      </c>
      <c r="B1349" s="46" t="s">
        <v>3915</v>
      </c>
      <c r="C1349" s="47" t="s">
        <v>3916</v>
      </c>
      <c r="D1349" s="46" t="s">
        <v>1744</v>
      </c>
      <c r="E1349" s="48">
        <v>131367.05965031969</v>
      </c>
      <c r="F1349" s="48">
        <v>69152.362664347645</v>
      </c>
      <c r="G1349" s="48">
        <v>149444.51760745473</v>
      </c>
      <c r="H1349" s="48">
        <v>47068.625369113601</v>
      </c>
      <c r="I1349" s="48">
        <v>139247.4034844928</v>
      </c>
      <c r="J1349" s="48">
        <v>188683.95281947113</v>
      </c>
      <c r="K1349" s="48">
        <v>137260.78369310923</v>
      </c>
      <c r="L1349" s="48">
        <v>108012.37644689767</v>
      </c>
      <c r="M1349" s="48">
        <v>443920.46117888001</v>
      </c>
      <c r="N1349" s="48">
        <v>169925.57147299149</v>
      </c>
    </row>
    <row r="1350" spans="1:14">
      <c r="A1350" s="46">
        <v>1345</v>
      </c>
      <c r="B1350" s="46" t="s">
        <v>3917</v>
      </c>
      <c r="C1350" s="47" t="s">
        <v>3918</v>
      </c>
      <c r="D1350" s="46" t="s">
        <v>1744</v>
      </c>
      <c r="E1350" s="48">
        <v>265136.73846020637</v>
      </c>
      <c r="F1350" s="48">
        <v>46103.75119025715</v>
      </c>
      <c r="G1350" s="48">
        <v>95364.560248545269</v>
      </c>
      <c r="H1350" s="48">
        <v>61938.655170190847</v>
      </c>
      <c r="I1350" s="48">
        <v>86368.64266759681</v>
      </c>
      <c r="J1350" s="48">
        <v>85936.603606996505</v>
      </c>
      <c r="K1350" s="48">
        <v>86523.753699326364</v>
      </c>
      <c r="L1350" s="48">
        <v>96029.135291898376</v>
      </c>
      <c r="M1350" s="48">
        <v>417807.49287423998</v>
      </c>
      <c r="N1350" s="48">
        <v>102976.49050934784</v>
      </c>
    </row>
    <row r="1351" spans="1:14">
      <c r="A1351" s="46">
        <v>1346</v>
      </c>
      <c r="B1351" s="46" t="s">
        <v>3919</v>
      </c>
      <c r="C1351" s="47" t="s">
        <v>3920</v>
      </c>
      <c r="D1351" s="46" t="s">
        <v>1744</v>
      </c>
      <c r="E1351" s="48">
        <v>171857.85855883424</v>
      </c>
      <c r="F1351" s="48">
        <v>76834.797939572731</v>
      </c>
      <c r="G1351" s="48">
        <v>195520.85018099204</v>
      </c>
      <c r="H1351" s="48">
        <v>65210.610098762234</v>
      </c>
      <c r="I1351" s="48">
        <v>185075.66285913603</v>
      </c>
      <c r="J1351" s="48">
        <v>233281.97803134611</v>
      </c>
      <c r="K1351" s="48">
        <v>179567.98739498417</v>
      </c>
      <c r="L1351" s="48">
        <v>132549.42711435264</v>
      </c>
      <c r="M1351" s="48">
        <v>483089.91363584</v>
      </c>
      <c r="N1351" s="48">
        <v>221982.55717734047</v>
      </c>
    </row>
    <row r="1352" spans="1:14">
      <c r="A1352" s="46">
        <v>1347</v>
      </c>
      <c r="B1352" s="46" t="s">
        <v>3921</v>
      </c>
      <c r="C1352" s="47" t="s">
        <v>3922</v>
      </c>
      <c r="D1352" s="46" t="s">
        <v>1744</v>
      </c>
      <c r="E1352" s="48">
        <v>244619.23295166649</v>
      </c>
      <c r="F1352" s="48">
        <v>122935.93783299942</v>
      </c>
      <c r="G1352" s="48">
        <v>278298.95970670081</v>
      </c>
      <c r="H1352" s="48">
        <v>123949.12100321945</v>
      </c>
      <c r="I1352" s="48">
        <v>273206.93088729598</v>
      </c>
      <c r="J1352" s="48">
        <v>377883.21895546606</v>
      </c>
      <c r="K1352" s="48">
        <v>255592.41636656536</v>
      </c>
      <c r="L1352" s="48">
        <v>171724.10216497356</v>
      </c>
      <c r="M1352" s="48">
        <v>590153.08368486399</v>
      </c>
      <c r="N1352" s="48">
        <v>315679.67383479298</v>
      </c>
    </row>
    <row r="1353" spans="1:14">
      <c r="A1353" s="46">
        <v>1348</v>
      </c>
      <c r="B1353" s="46" t="s">
        <v>3923</v>
      </c>
      <c r="C1353" s="47" t="s">
        <v>3924</v>
      </c>
      <c r="D1353" s="46" t="s">
        <v>1744</v>
      </c>
      <c r="E1353" s="48">
        <v>430176.85840974486</v>
      </c>
      <c r="F1353" s="48">
        <v>199769.43012415693</v>
      </c>
      <c r="G1353" s="48">
        <v>489396.19548141054</v>
      </c>
      <c r="H1353" s="48">
        <v>202397.70038401894</v>
      </c>
      <c r="I1353" s="48">
        <v>456519.96838586882</v>
      </c>
      <c r="J1353" s="48">
        <v>572913.09310639417</v>
      </c>
      <c r="K1353" s="48">
        <v>449474.26128459669</v>
      </c>
      <c r="L1353" s="48">
        <v>284076.4539441024</v>
      </c>
      <c r="M1353" s="48">
        <v>946595.10104319989</v>
      </c>
      <c r="N1353" s="48">
        <v>559868.96038808231</v>
      </c>
    </row>
    <row r="1354" spans="1:14" ht="20.399999999999999">
      <c r="A1354" s="46">
        <v>1349</v>
      </c>
      <c r="B1354" s="46" t="s">
        <v>3925</v>
      </c>
      <c r="C1354" s="47" t="s">
        <v>3926</v>
      </c>
      <c r="D1354" s="46" t="s">
        <v>1223</v>
      </c>
      <c r="E1354" s="48">
        <v>8545.8677482111016</v>
      </c>
      <c r="F1354" s="48">
        <v>7686.3522204707842</v>
      </c>
      <c r="G1354" s="48">
        <v>11103.867362614315</v>
      </c>
      <c r="H1354" s="48">
        <v>10086.1340076672</v>
      </c>
      <c r="I1354" s="48">
        <v>12779.033864083201</v>
      </c>
      <c r="J1354" s="48">
        <v>6679.9740897909405</v>
      </c>
      <c r="K1354" s="48">
        <v>11998.190829353702</v>
      </c>
      <c r="L1354" s="48">
        <v>8623.8077826073604</v>
      </c>
      <c r="M1354" s="48">
        <v>32641.210380799999</v>
      </c>
      <c r="N1354" s="48">
        <v>9048.143517557759</v>
      </c>
    </row>
    <row r="1355" spans="1:14">
      <c r="A1355" s="46">
        <v>1350</v>
      </c>
      <c r="B1355" s="46" t="s">
        <v>3927</v>
      </c>
      <c r="C1355" s="47" t="s">
        <v>3928</v>
      </c>
      <c r="D1355" s="46" t="s">
        <v>1744</v>
      </c>
      <c r="E1355" s="48">
        <v>59003.481949543384</v>
      </c>
      <c r="F1355" s="48">
        <v>27661.467325105154</v>
      </c>
      <c r="G1355" s="48">
        <v>47460.319893683205</v>
      </c>
      <c r="H1355" s="48">
        <v>59514.066063105027</v>
      </c>
      <c r="I1355" s="48">
        <v>54160.189454025451</v>
      </c>
      <c r="J1355" s="48">
        <v>142251.70048794162</v>
      </c>
      <c r="K1355" s="48">
        <v>51066.076896092811</v>
      </c>
      <c r="L1355" s="48">
        <v>57764.497186694141</v>
      </c>
      <c r="M1355" s="48">
        <v>124036.59944704</v>
      </c>
      <c r="N1355" s="48">
        <v>46676.930844544004</v>
      </c>
    </row>
    <row r="1356" spans="1:14">
      <c r="A1356" s="46">
        <v>1351</v>
      </c>
      <c r="B1356" s="46" t="s">
        <v>3929</v>
      </c>
      <c r="C1356" s="47" t="s">
        <v>3930</v>
      </c>
      <c r="D1356" s="46" t="s">
        <v>1223</v>
      </c>
      <c r="E1356" s="48">
        <v>11342.654993348086</v>
      </c>
      <c r="F1356" s="48">
        <v>10759.848589926913</v>
      </c>
      <c r="G1356" s="48">
        <v>28709.14899057665</v>
      </c>
      <c r="H1356" s="48">
        <v>13209.245016902143</v>
      </c>
      <c r="I1356" s="48">
        <v>33489.881850700796</v>
      </c>
      <c r="J1356" s="48">
        <v>8747.7138172128762</v>
      </c>
      <c r="K1356" s="48">
        <v>30571.855566288425</v>
      </c>
      <c r="L1356" s="48">
        <v>11289.941846511105</v>
      </c>
      <c r="M1356" s="48">
        <v>161900.403488768</v>
      </c>
      <c r="N1356" s="48">
        <v>11202.463402690559</v>
      </c>
    </row>
    <row r="1357" spans="1:14" ht="20.399999999999999">
      <c r="A1357" s="46">
        <v>1352</v>
      </c>
      <c r="B1357" s="46" t="s">
        <v>3931</v>
      </c>
      <c r="C1357" s="47" t="s">
        <v>3932</v>
      </c>
      <c r="D1357" s="46" t="s">
        <v>1744</v>
      </c>
      <c r="E1357" s="48">
        <v>19677.918556800003</v>
      </c>
      <c r="F1357" s="48">
        <v>18442.283865152</v>
      </c>
      <c r="G1357" s="48">
        <v>22196.023058944003</v>
      </c>
      <c r="H1357" s="48">
        <v>23177.870667198462</v>
      </c>
      <c r="I1357" s="48">
        <v>14506.406717435135</v>
      </c>
      <c r="J1357" s="48">
        <v>170810.14827431118</v>
      </c>
      <c r="K1357" s="48">
        <v>12181.962149446023</v>
      </c>
      <c r="L1357" s="48">
        <v>21609.78692050483</v>
      </c>
      <c r="M1357" s="48">
        <v>110980.11529472</v>
      </c>
      <c r="N1357" s="48">
        <v>15654.72449863168</v>
      </c>
    </row>
    <row r="1358" spans="1:14" ht="20.399999999999999">
      <c r="A1358" s="46">
        <v>1353</v>
      </c>
      <c r="B1358" s="46" t="s">
        <v>3933</v>
      </c>
      <c r="C1358" s="47" t="s">
        <v>3934</v>
      </c>
      <c r="D1358" s="46" t="s">
        <v>1744</v>
      </c>
      <c r="E1358" s="48">
        <v>10595.802299815383</v>
      </c>
      <c r="F1358" s="48">
        <v>13833.344959383041</v>
      </c>
      <c r="G1358" s="48">
        <v>40475.100872192001</v>
      </c>
      <c r="H1358" s="48">
        <v>14050.082596311551</v>
      </c>
      <c r="I1358" s="48">
        <v>15422.971904927999</v>
      </c>
      <c r="J1358" s="48">
        <v>155675.07184494179</v>
      </c>
      <c r="K1358" s="48">
        <v>13789.723245830141</v>
      </c>
      <c r="L1358" s="48">
        <v>13099.570550022658</v>
      </c>
      <c r="M1358" s="48">
        <v>104451.87321855999</v>
      </c>
      <c r="N1358" s="48">
        <v>9550.8181574220798</v>
      </c>
    </row>
    <row r="1359" spans="1:14" ht="20.399999999999999">
      <c r="A1359" s="46">
        <v>1354</v>
      </c>
      <c r="B1359" s="46" t="s">
        <v>3935</v>
      </c>
      <c r="C1359" s="47" t="s">
        <v>3936</v>
      </c>
      <c r="D1359" s="46" t="s">
        <v>1744</v>
      </c>
      <c r="E1359" s="48">
        <v>7148.1597363796564</v>
      </c>
      <c r="F1359" s="48">
        <v>21515.78023460813</v>
      </c>
      <c r="G1359" s="48">
        <v>20889.06899529677</v>
      </c>
      <c r="H1359" s="48">
        <v>47068.625369113601</v>
      </c>
      <c r="I1359" s="48">
        <v>19420.606222685336</v>
      </c>
      <c r="J1359" s="48">
        <v>183783.07092805632</v>
      </c>
      <c r="K1359" s="48">
        <v>21183.760370856704</v>
      </c>
      <c r="L1359" s="48">
        <v>29673.471532977659</v>
      </c>
      <c r="M1359" s="48">
        <v>163206.05190399999</v>
      </c>
      <c r="N1359" s="48">
        <v>37226.647615094778</v>
      </c>
    </row>
    <row r="1360" spans="1:14">
      <c r="A1360" s="46">
        <v>1355</v>
      </c>
      <c r="B1360" s="46" t="s">
        <v>3937</v>
      </c>
      <c r="C1360" s="47" t="s">
        <v>3938</v>
      </c>
      <c r="D1360" s="46" t="s">
        <v>1744</v>
      </c>
      <c r="E1360" s="48">
        <v>39355.837113600006</v>
      </c>
      <c r="F1360" s="48">
        <v>21515.78023460813</v>
      </c>
      <c r="G1360" s="48">
        <v>44810.428096064948</v>
      </c>
      <c r="H1360" s="48">
        <v>55449.582546487807</v>
      </c>
      <c r="I1360" s="48">
        <v>44664.926636671487</v>
      </c>
      <c r="J1360" s="48">
        <v>134233.71357000191</v>
      </c>
      <c r="K1360" s="48">
        <v>55325.284817357722</v>
      </c>
      <c r="L1360" s="48">
        <v>51698.454649526277</v>
      </c>
      <c r="M1360" s="48">
        <v>305521.72916428797</v>
      </c>
      <c r="N1360" s="48">
        <v>37226.647615094778</v>
      </c>
    </row>
    <row r="1361" spans="1:14">
      <c r="A1361" s="46">
        <v>1356</v>
      </c>
      <c r="B1361" s="46" t="s">
        <v>3939</v>
      </c>
      <c r="C1361" s="47" t="s">
        <v>3940</v>
      </c>
      <c r="D1361" s="46" t="s">
        <v>1744</v>
      </c>
      <c r="E1361" s="48">
        <v>19677.313082382872</v>
      </c>
      <c r="F1361" s="48">
        <v>18442.283865152</v>
      </c>
      <c r="G1361" s="48">
        <v>19248.499173840177</v>
      </c>
      <c r="H1361" s="48">
        <v>23177.870667198462</v>
      </c>
      <c r="I1361" s="48">
        <v>23830.69487481446</v>
      </c>
      <c r="J1361" s="48">
        <v>92756.396974277828</v>
      </c>
      <c r="K1361" s="48">
        <v>19120.501628795846</v>
      </c>
      <c r="L1361" s="48">
        <v>21609.78692050483</v>
      </c>
      <c r="M1361" s="48">
        <v>189319.02020863999</v>
      </c>
      <c r="N1361" s="48">
        <v>15654.72449863168</v>
      </c>
    </row>
    <row r="1362" spans="1:14">
      <c r="A1362" s="46">
        <v>1357</v>
      </c>
      <c r="B1362" s="46" t="s">
        <v>3941</v>
      </c>
      <c r="C1362" s="47" t="s">
        <v>3942</v>
      </c>
      <c r="D1362" s="46" t="s">
        <v>1744</v>
      </c>
      <c r="E1362" s="48">
        <v>12805.783922348308</v>
      </c>
      <c r="F1362" s="48">
        <v>13833.344959383041</v>
      </c>
      <c r="G1362" s="48">
        <v>14316.650566137072</v>
      </c>
      <c r="H1362" s="48">
        <v>14050.082596311551</v>
      </c>
      <c r="I1362" s="48">
        <v>19741.404038307843</v>
      </c>
      <c r="J1362" s="48">
        <v>59459.228829665277</v>
      </c>
      <c r="K1362" s="48">
        <v>12204.841026626131</v>
      </c>
      <c r="L1362" s="48">
        <v>13099.570550022658</v>
      </c>
      <c r="M1362" s="48">
        <v>176262.53605632001</v>
      </c>
      <c r="N1362" s="48">
        <v>9550.8181574220798</v>
      </c>
    </row>
    <row r="1363" spans="1:14">
      <c r="A1363" s="46">
        <v>1358</v>
      </c>
      <c r="B1363" s="46" t="s">
        <v>3943</v>
      </c>
      <c r="C1363" s="47" t="s">
        <v>3944</v>
      </c>
      <c r="D1363" s="46" t="s">
        <v>1744</v>
      </c>
      <c r="E1363" s="48">
        <v>102446.27137878646</v>
      </c>
      <c r="F1363" s="48">
        <v>21515.78023460813</v>
      </c>
      <c r="G1363" s="48">
        <v>37850.747557575683</v>
      </c>
      <c r="H1363" s="48">
        <v>47068.625369113601</v>
      </c>
      <c r="I1363" s="48">
        <v>28625.035855546368</v>
      </c>
      <c r="J1363" s="48">
        <v>161260.63576530429</v>
      </c>
      <c r="K1363" s="48">
        <v>24896.378167810981</v>
      </c>
      <c r="L1363" s="48">
        <v>29673.471532977659</v>
      </c>
      <c r="M1363" s="48">
        <v>215431.98851328</v>
      </c>
      <c r="N1363" s="48">
        <v>17809.044383764482</v>
      </c>
    </row>
    <row r="1364" spans="1:14" ht="20.399999999999999">
      <c r="A1364" s="46">
        <v>1359</v>
      </c>
      <c r="B1364" s="46" t="s">
        <v>3945</v>
      </c>
      <c r="C1364" s="47" t="s">
        <v>3946</v>
      </c>
      <c r="D1364" s="46" t="s">
        <v>1744</v>
      </c>
      <c r="E1364" s="48">
        <v>7780.3462601501533</v>
      </c>
      <c r="F1364" s="48">
        <v>12295.291126239743</v>
      </c>
      <c r="G1364" s="48">
        <v>8545.2936596761156</v>
      </c>
      <c r="H1364" s="48">
        <v>11339.556486289921</v>
      </c>
      <c r="I1364" s="48">
        <v>9870.7020191539214</v>
      </c>
      <c r="J1364" s="48">
        <v>34954.819372591104</v>
      </c>
      <c r="K1364" s="48">
        <v>9197.3086264043541</v>
      </c>
      <c r="L1364" s="48">
        <v>10570.529569718272</v>
      </c>
      <c r="M1364" s="48">
        <v>110980.11529472</v>
      </c>
      <c r="N1364" s="48">
        <v>45671.581564815351</v>
      </c>
    </row>
    <row r="1365" spans="1:14">
      <c r="A1365" s="46">
        <v>1360</v>
      </c>
      <c r="B1365" s="46" t="s">
        <v>3947</v>
      </c>
      <c r="C1365" s="47" t="s">
        <v>3948</v>
      </c>
      <c r="D1365" s="46" t="s">
        <v>1744</v>
      </c>
      <c r="E1365" s="48">
        <v>41436.549948075175</v>
      </c>
      <c r="F1365" s="48">
        <v>7686.3522204707842</v>
      </c>
      <c r="G1365" s="48">
        <v>10536.582710922241</v>
      </c>
      <c r="H1365" s="48">
        <v>10271.536082630144</v>
      </c>
      <c r="I1365" s="48">
        <v>12162.11498788608</v>
      </c>
      <c r="J1365" s="48">
        <v>7805.9156684472382</v>
      </c>
      <c r="K1365" s="48">
        <v>9243.2073907934209</v>
      </c>
      <c r="L1365" s="48">
        <v>57051.613151977464</v>
      </c>
      <c r="M1365" s="48">
        <v>110980.11529472</v>
      </c>
      <c r="N1365" s="48">
        <v>7611.93026080256</v>
      </c>
    </row>
    <row r="1366" spans="1:14" ht="30.6">
      <c r="A1366" s="46">
        <v>1361</v>
      </c>
      <c r="B1366" s="46" t="s">
        <v>3949</v>
      </c>
      <c r="C1366" s="47" t="s">
        <v>3950</v>
      </c>
      <c r="D1366" s="46" t="s">
        <v>1223</v>
      </c>
      <c r="E1366" s="48">
        <v>41436.549948075175</v>
      </c>
      <c r="F1366" s="48">
        <v>39955.452802929663</v>
      </c>
      <c r="G1366" s="48">
        <v>62801.688772659203</v>
      </c>
      <c r="H1366" s="48">
        <v>61630.522144196089</v>
      </c>
      <c r="I1366" s="48">
        <v>62749.462836049919</v>
      </c>
      <c r="J1366" s="48">
        <v>32346.901560225717</v>
      </c>
      <c r="K1366" s="48">
        <v>55461.888282801374</v>
      </c>
      <c r="L1366" s="48">
        <v>57051.613151977464</v>
      </c>
      <c r="M1366" s="48">
        <v>411279.25079808</v>
      </c>
      <c r="N1366" s="48">
        <v>45671.581564815351</v>
      </c>
    </row>
    <row r="1367" spans="1:14">
      <c r="A1367" s="46">
        <v>1362</v>
      </c>
      <c r="B1367" s="46" t="s">
        <v>3951</v>
      </c>
      <c r="C1367" s="47" t="s">
        <v>3952</v>
      </c>
      <c r="D1367" s="46" t="s">
        <v>1744</v>
      </c>
      <c r="E1367" s="48">
        <v>60486.894271517536</v>
      </c>
      <c r="F1367" s="48">
        <v>92203.585435268615</v>
      </c>
      <c r="G1367" s="48">
        <v>56364.706298130244</v>
      </c>
      <c r="H1367" s="48">
        <v>72706.337650609159</v>
      </c>
      <c r="I1367" s="48">
        <v>62749.462836049919</v>
      </c>
      <c r="J1367" s="48">
        <v>61230.393130864097</v>
      </c>
      <c r="K1367" s="48">
        <v>63023.022292009315</v>
      </c>
      <c r="L1367" s="48">
        <v>67789.265718845447</v>
      </c>
      <c r="M1367" s="48">
        <v>359488.53032721073</v>
      </c>
      <c r="N1367" s="48">
        <v>41650.184445900799</v>
      </c>
    </row>
    <row r="1368" spans="1:14">
      <c r="A1368" s="46">
        <v>1363</v>
      </c>
      <c r="B1368" s="46" t="s">
        <v>3953</v>
      </c>
      <c r="C1368" s="47" t="s">
        <v>3954</v>
      </c>
      <c r="D1368" s="46" t="s">
        <v>1744</v>
      </c>
      <c r="E1368" s="48">
        <v>654828.21415905887</v>
      </c>
      <c r="F1368" s="48">
        <v>153669.59587914546</v>
      </c>
      <c r="G1368" s="48">
        <v>56364.706298130244</v>
      </c>
      <c r="H1368" s="48">
        <v>51531.331652376575</v>
      </c>
      <c r="I1368" s="48">
        <v>62749.462836049919</v>
      </c>
      <c r="J1368" s="48">
        <v>40996.237380647697</v>
      </c>
      <c r="K1368" s="48">
        <v>63023.022292009315</v>
      </c>
      <c r="L1368" s="48">
        <v>9890.2867453824001</v>
      </c>
      <c r="M1368" s="48">
        <v>164511.70031923201</v>
      </c>
      <c r="N1368" s="48">
        <v>35905.33141888</v>
      </c>
    </row>
    <row r="1369" spans="1:14">
      <c r="A1369" s="46">
        <v>1364</v>
      </c>
      <c r="B1369" s="46" t="s">
        <v>3955</v>
      </c>
      <c r="C1369" s="47" t="s">
        <v>3956</v>
      </c>
      <c r="D1369" s="46" t="s">
        <v>1744</v>
      </c>
      <c r="E1369" s="48">
        <v>216154.36691623382</v>
      </c>
      <c r="F1369" s="48">
        <v>215135.60632302234</v>
      </c>
      <c r="G1369" s="48">
        <v>196104.86671712523</v>
      </c>
      <c r="H1369" s="48">
        <v>242380.57180366848</v>
      </c>
      <c r="I1369" s="48">
        <v>219446.85739011841</v>
      </c>
      <c r="J1369" s="48">
        <v>157732.7215214108</v>
      </c>
      <c r="K1369" s="48">
        <v>218142.51462330163</v>
      </c>
      <c r="L1369" s="48">
        <v>23264.043462603775</v>
      </c>
      <c r="M1369" s="48">
        <v>517907.20470869337</v>
      </c>
      <c r="N1369" s="48">
        <v>888223.21621374006</v>
      </c>
    </row>
    <row r="1370" spans="1:14">
      <c r="A1370" s="46">
        <v>1365</v>
      </c>
      <c r="B1370" s="46" t="s">
        <v>3957</v>
      </c>
      <c r="C1370" s="47" t="s">
        <v>3958</v>
      </c>
      <c r="D1370" s="46" t="s">
        <v>1744</v>
      </c>
      <c r="E1370" s="48">
        <v>80467.550036883695</v>
      </c>
      <c r="F1370" s="48">
        <v>69152.362664347645</v>
      </c>
      <c r="G1370" s="48">
        <v>74151.115960968265</v>
      </c>
      <c r="H1370" s="48">
        <v>90230.750679853052</v>
      </c>
      <c r="I1370" s="48">
        <v>84253.492234920966</v>
      </c>
      <c r="J1370" s="48">
        <v>75988.894444312231</v>
      </c>
      <c r="K1370" s="48">
        <v>81207.675611867744</v>
      </c>
      <c r="L1370" s="48">
        <v>15430.152971211774</v>
      </c>
      <c r="M1370" s="48">
        <v>192800.74931592535</v>
      </c>
      <c r="N1370" s="48">
        <v>355895.08123719529</v>
      </c>
    </row>
    <row r="1371" spans="1:14">
      <c r="A1371" s="46">
        <v>1366</v>
      </c>
      <c r="B1371" s="46" t="s">
        <v>3959</v>
      </c>
      <c r="C1371" s="47" t="s">
        <v>3960</v>
      </c>
      <c r="D1371" s="46" t="s">
        <v>1744</v>
      </c>
      <c r="E1371" s="48">
        <v>251574.62031847381</v>
      </c>
      <c r="F1371" s="48">
        <v>353437.72035488713</v>
      </c>
      <c r="G1371" s="48">
        <v>229028.61941498145</v>
      </c>
      <c r="H1371" s="48">
        <v>282098.3965950259</v>
      </c>
      <c r="I1371" s="48">
        <v>257167.04010617087</v>
      </c>
      <c r="J1371" s="48">
        <v>237570.24968633414</v>
      </c>
      <c r="K1371" s="48">
        <v>253888.55693552329</v>
      </c>
      <c r="L1371" s="48">
        <v>29673.471532977659</v>
      </c>
      <c r="M1371" s="48">
        <v>602774.35169877345</v>
      </c>
      <c r="N1371" s="48">
        <v>1608479.8558367025</v>
      </c>
    </row>
    <row r="1372" spans="1:14">
      <c r="A1372" s="46">
        <v>1367</v>
      </c>
      <c r="B1372" s="46" t="s">
        <v>3961</v>
      </c>
      <c r="C1372" s="47" t="s">
        <v>3962</v>
      </c>
      <c r="D1372" s="46" t="s">
        <v>1744</v>
      </c>
      <c r="E1372" s="48">
        <v>208888.67391064612</v>
      </c>
      <c r="F1372" s="48">
        <v>236650.08090921523</v>
      </c>
      <c r="G1372" s="48">
        <v>190449.05891202332</v>
      </c>
      <c r="H1372" s="48">
        <v>234233.3256926208</v>
      </c>
      <c r="I1372" s="48">
        <v>214158.98130842877</v>
      </c>
      <c r="J1372" s="48">
        <v>197260.49612944713</v>
      </c>
      <c r="K1372" s="48">
        <v>210809.99312335873</v>
      </c>
      <c r="L1372" s="48">
        <v>33946.858796032</v>
      </c>
      <c r="M1372" s="48">
        <v>500498.55917226669</v>
      </c>
      <c r="N1372" s="48">
        <v>1194866.2362370291</v>
      </c>
    </row>
    <row r="1373" spans="1:14">
      <c r="A1373" s="46">
        <v>1368</v>
      </c>
      <c r="B1373" s="46" t="s">
        <v>3963</v>
      </c>
      <c r="C1373" s="47" t="s">
        <v>3964</v>
      </c>
      <c r="D1373" s="46" t="s">
        <v>1744</v>
      </c>
      <c r="E1373" s="48">
        <v>216154.36691623382</v>
      </c>
      <c r="F1373" s="48">
        <v>276602.92241531442</v>
      </c>
      <c r="G1373" s="48">
        <v>190449.05891202332</v>
      </c>
      <c r="H1373" s="48">
        <v>550499.2356658529</v>
      </c>
      <c r="I1373" s="48">
        <v>214158.98130842877</v>
      </c>
      <c r="J1373" s="48">
        <v>230431.53863714825</v>
      </c>
      <c r="K1373" s="48">
        <v>210809.99312335873</v>
      </c>
      <c r="L1373" s="48">
        <v>29911.099544549885</v>
      </c>
      <c r="M1373" s="48">
        <v>602774.35169877345</v>
      </c>
      <c r="N1373" s="48">
        <v>933538.61689088005</v>
      </c>
    </row>
    <row r="1374" spans="1:14">
      <c r="A1374" s="46">
        <v>1369</v>
      </c>
      <c r="B1374" s="46" t="s">
        <v>3965</v>
      </c>
      <c r="C1374" s="47" t="s">
        <v>3966</v>
      </c>
      <c r="D1374" s="46" t="s">
        <v>1744</v>
      </c>
      <c r="E1374" s="48">
        <v>208888.67391064612</v>
      </c>
      <c r="F1374" s="48">
        <v>304572.52276641433</v>
      </c>
      <c r="G1374" s="48">
        <v>227132.81791606461</v>
      </c>
      <c r="H1374" s="48">
        <v>682267.88502789685</v>
      </c>
      <c r="I1374" s="48">
        <v>252936.73924081918</v>
      </c>
      <c r="J1374" s="48">
        <v>230431.53863714825</v>
      </c>
      <c r="K1374" s="48">
        <v>253888.55693552329</v>
      </c>
      <c r="L1374" s="48">
        <v>44867.302141032451</v>
      </c>
      <c r="M1374" s="48">
        <v>602774.35169877345</v>
      </c>
      <c r="N1374" s="48">
        <v>962262.88202598412</v>
      </c>
    </row>
    <row r="1375" spans="1:14">
      <c r="A1375" s="46">
        <v>1370</v>
      </c>
      <c r="B1375" s="46" t="s">
        <v>3967</v>
      </c>
      <c r="C1375" s="47" t="s">
        <v>3968</v>
      </c>
      <c r="D1375" s="46" t="s">
        <v>1744</v>
      </c>
      <c r="E1375" s="48">
        <v>251574.62031847381</v>
      </c>
      <c r="F1375" s="48">
        <v>307336.58046146046</v>
      </c>
      <c r="G1375" s="48">
        <v>227132.81791606461</v>
      </c>
      <c r="H1375" s="48">
        <v>854085.99387876701</v>
      </c>
      <c r="I1375" s="48">
        <v>252936.73924081918</v>
      </c>
      <c r="J1375" s="48">
        <v>370809.37251954892</v>
      </c>
      <c r="K1375" s="48">
        <v>253888.55693552329</v>
      </c>
      <c r="L1375" s="48">
        <v>52225.936609279997</v>
      </c>
      <c r="M1375" s="48">
        <v>602774.35169877345</v>
      </c>
      <c r="N1375" s="48">
        <v>990987.14716108795</v>
      </c>
    </row>
    <row r="1376" spans="1:14">
      <c r="A1376" s="46">
        <v>1371</v>
      </c>
      <c r="B1376" s="46" t="s">
        <v>3969</v>
      </c>
      <c r="C1376" s="47" t="s">
        <v>3970</v>
      </c>
      <c r="D1376" s="46" t="s">
        <v>1744</v>
      </c>
      <c r="E1376" s="48">
        <v>150036.56056538582</v>
      </c>
      <c r="F1376" s="48">
        <v>46103.75119025715</v>
      </c>
      <c r="G1376" s="48">
        <v>136500.86759117906</v>
      </c>
      <c r="H1376" s="48">
        <v>168240.6321931346</v>
      </c>
      <c r="I1376" s="48">
        <v>153172.14383294209</v>
      </c>
      <c r="J1376" s="48">
        <v>117513.05770517483</v>
      </c>
      <c r="K1376" s="48">
        <v>151416.56897382112</v>
      </c>
      <c r="L1376" s="48">
        <v>17329.871415374335</v>
      </c>
      <c r="M1376" s="48">
        <v>359488.53032721073</v>
      </c>
      <c r="N1376" s="48">
        <v>670748.93244935398</v>
      </c>
    </row>
    <row r="1377" spans="1:14">
      <c r="A1377" s="46">
        <v>1372</v>
      </c>
      <c r="B1377" s="46" t="s">
        <v>3971</v>
      </c>
      <c r="C1377" s="47" t="s">
        <v>3972</v>
      </c>
      <c r="D1377" s="46" t="s">
        <v>1744</v>
      </c>
      <c r="E1377" s="48">
        <v>80467.550036883695</v>
      </c>
      <c r="F1377" s="48">
        <v>153669.59587914546</v>
      </c>
      <c r="G1377" s="48">
        <v>136500.86759117906</v>
      </c>
      <c r="H1377" s="48">
        <v>341420.53234109178</v>
      </c>
      <c r="I1377" s="48">
        <v>153172.14383294209</v>
      </c>
      <c r="J1377" s="48">
        <v>135639.11352415764</v>
      </c>
      <c r="K1377" s="48">
        <v>151416.56897382112</v>
      </c>
      <c r="L1377" s="48">
        <v>9890.2867453824001</v>
      </c>
      <c r="M1377" s="48">
        <v>164511.70031923201</v>
      </c>
      <c r="N1377" s="48">
        <v>35905.33141888</v>
      </c>
    </row>
    <row r="1378" spans="1:14">
      <c r="A1378" s="46">
        <v>1373</v>
      </c>
      <c r="B1378" s="46" t="s">
        <v>3973</v>
      </c>
      <c r="C1378" s="47" t="s">
        <v>3974</v>
      </c>
      <c r="D1378" s="46" t="s">
        <v>1744</v>
      </c>
      <c r="E1378" s="48">
        <v>150036.56056538582</v>
      </c>
      <c r="F1378" s="48">
        <v>142912.35858604903</v>
      </c>
      <c r="G1378" s="48">
        <v>196973.77573746216</v>
      </c>
      <c r="H1378" s="48">
        <v>1255694.3068652235</v>
      </c>
      <c r="I1378" s="48">
        <v>221385.74528673792</v>
      </c>
      <c r="J1378" s="48">
        <v>159530.91274480495</v>
      </c>
      <c r="K1378" s="48">
        <v>218142.51462330163</v>
      </c>
      <c r="L1378" s="48">
        <v>24926.133895194111</v>
      </c>
      <c r="M1378" s="48">
        <v>183661.21040930136</v>
      </c>
      <c r="N1378" s="48">
        <v>69225.478975600636</v>
      </c>
    </row>
    <row r="1379" spans="1:14">
      <c r="A1379" s="46">
        <v>1374</v>
      </c>
      <c r="B1379" s="46" t="s">
        <v>3975</v>
      </c>
      <c r="C1379" s="47" t="s">
        <v>3976</v>
      </c>
      <c r="D1379" s="46" t="s">
        <v>1744</v>
      </c>
      <c r="E1379" s="48">
        <v>157393.07473354338</v>
      </c>
      <c r="F1379" s="48">
        <v>291970.40426259511</v>
      </c>
      <c r="G1379" s="48">
        <v>246264.61470930063</v>
      </c>
      <c r="H1379" s="48">
        <v>303484.91763652611</v>
      </c>
      <c r="I1379" s="48">
        <v>276379.65653630975</v>
      </c>
      <c r="J1379" s="48">
        <v>255580.99063728363</v>
      </c>
      <c r="K1379" s="48">
        <v>273136.42587287346</v>
      </c>
      <c r="L1379" s="48">
        <v>111064.98244171009</v>
      </c>
      <c r="M1379" s="48">
        <v>648472.04623189336</v>
      </c>
      <c r="N1379" s="48">
        <v>1224131.9537699302</v>
      </c>
    </row>
    <row r="1380" spans="1:14">
      <c r="A1380" s="46">
        <v>1375</v>
      </c>
      <c r="B1380" s="46" t="s">
        <v>3977</v>
      </c>
      <c r="C1380" s="47" t="s">
        <v>3978</v>
      </c>
      <c r="D1380" s="46" t="s">
        <v>1744</v>
      </c>
      <c r="E1380" s="48">
        <v>210705.09716204309</v>
      </c>
      <c r="F1380" s="48">
        <v>217274.25842717235</v>
      </c>
      <c r="G1380" s="48">
        <v>194035.28341414098</v>
      </c>
      <c r="H1380" s="48">
        <v>236270.13722038272</v>
      </c>
      <c r="I1380" s="48">
        <v>220328.1700704</v>
      </c>
      <c r="J1380" s="48">
        <v>198975.80479144226</v>
      </c>
      <c r="K1380" s="48">
        <v>212643.12349834444</v>
      </c>
      <c r="L1380" s="48">
        <v>85066.91119761049</v>
      </c>
      <c r="M1380" s="48">
        <v>504850.72055637342</v>
      </c>
      <c r="N1380" s="48">
        <v>1053114.8602218046</v>
      </c>
    </row>
    <row r="1381" spans="1:14">
      <c r="A1381" s="46">
        <v>1376</v>
      </c>
      <c r="B1381" s="46" t="s">
        <v>3979</v>
      </c>
      <c r="C1381" s="47" t="s">
        <v>3980</v>
      </c>
      <c r="D1381" s="46" t="s">
        <v>1744</v>
      </c>
      <c r="E1381" s="48">
        <v>90488.151640423399</v>
      </c>
      <c r="F1381" s="48">
        <v>179819.12233941199</v>
      </c>
      <c r="G1381" s="48">
        <v>108316.61864061502</v>
      </c>
      <c r="H1381" s="48">
        <v>167018.54527647744</v>
      </c>
      <c r="I1381" s="48">
        <v>121444.88734280448</v>
      </c>
      <c r="J1381" s="48">
        <v>140655.31028360577</v>
      </c>
      <c r="K1381" s="48">
        <v>120253.35259906377</v>
      </c>
      <c r="L1381" s="48">
        <v>68605.295978365451</v>
      </c>
      <c r="M1381" s="48">
        <v>356877.23349674669</v>
      </c>
      <c r="N1381" s="48">
        <v>71547.835811773795</v>
      </c>
    </row>
    <row r="1382" spans="1:14">
      <c r="A1382" s="46">
        <v>1377</v>
      </c>
      <c r="B1382" s="46" t="s">
        <v>3981</v>
      </c>
      <c r="C1382" s="47" t="s">
        <v>3982</v>
      </c>
      <c r="D1382" s="46" t="s">
        <v>1744</v>
      </c>
      <c r="E1382" s="48">
        <v>198280.15156005073</v>
      </c>
      <c r="F1382" s="48">
        <v>54253.608598135295</v>
      </c>
      <c r="G1382" s="48">
        <v>34556.596605945349</v>
      </c>
      <c r="H1382" s="48">
        <v>53160.780874586111</v>
      </c>
      <c r="I1382" s="48">
        <v>29083.318449292801</v>
      </c>
      <c r="J1382" s="48">
        <v>44769.195719111915</v>
      </c>
      <c r="K1382" s="48">
        <v>29146.772962273077</v>
      </c>
      <c r="L1382" s="48">
        <v>31654.140178884605</v>
      </c>
      <c r="M1382" s="48">
        <v>113591.412125184</v>
      </c>
      <c r="N1382" s="48">
        <v>28580.643809428482</v>
      </c>
    </row>
    <row r="1383" spans="1:14">
      <c r="A1383" s="46">
        <v>1378</v>
      </c>
      <c r="B1383" s="46" t="s">
        <v>3983</v>
      </c>
      <c r="C1383" s="47" t="s">
        <v>3984</v>
      </c>
      <c r="D1383" s="46" t="s">
        <v>1744</v>
      </c>
      <c r="E1383" s="48">
        <v>610409.79683498293</v>
      </c>
      <c r="F1383" s="48">
        <v>24081.379370539013</v>
      </c>
      <c r="G1383" s="48">
        <v>115573.1148446358</v>
      </c>
      <c r="H1383" s="48">
        <v>24238.057180366846</v>
      </c>
      <c r="I1383" s="48">
        <v>129552.96400139522</v>
      </c>
      <c r="J1383" s="48">
        <v>20412.533436705391</v>
      </c>
      <c r="K1383" s="48">
        <v>128337.45755275081</v>
      </c>
      <c r="L1383" s="48">
        <v>27299.80271408589</v>
      </c>
      <c r="M1383" s="48">
        <v>51790.720470869339</v>
      </c>
      <c r="N1383" s="48">
        <v>149282.87833364899</v>
      </c>
    </row>
    <row r="1384" spans="1:14">
      <c r="A1384" s="46">
        <v>1379</v>
      </c>
      <c r="B1384" s="46" t="s">
        <v>3985</v>
      </c>
      <c r="C1384" s="47" t="s">
        <v>3986</v>
      </c>
      <c r="D1384" s="46" t="s">
        <v>1744</v>
      </c>
      <c r="E1384" s="48">
        <v>305128.57811281091</v>
      </c>
      <c r="F1384" s="48">
        <v>92044.296328610304</v>
      </c>
      <c r="G1384" s="48">
        <v>70673.900045038259</v>
      </c>
      <c r="H1384" s="48">
        <v>87582.895693762563</v>
      </c>
      <c r="I1384" s="48">
        <v>78877.484885203201</v>
      </c>
      <c r="J1384" s="48">
        <v>73758.27246579327</v>
      </c>
      <c r="K1384" s="48">
        <v>78824.606124386308</v>
      </c>
      <c r="L1384" s="48">
        <v>45550.156262198783</v>
      </c>
      <c r="M1384" s="48">
        <v>187142.93951658669</v>
      </c>
      <c r="N1384" s="48">
        <v>54432.482431022087</v>
      </c>
    </row>
    <row r="1385" spans="1:14">
      <c r="A1385" s="46">
        <v>1380</v>
      </c>
      <c r="B1385" s="46" t="s">
        <v>3987</v>
      </c>
      <c r="C1385" s="47" t="s">
        <v>3988</v>
      </c>
      <c r="D1385" s="46" t="s">
        <v>1744</v>
      </c>
      <c r="E1385" s="48">
        <v>27246.348770953846</v>
      </c>
      <c r="F1385" s="48">
        <v>39623.818105460741</v>
      </c>
      <c r="G1385" s="48">
        <v>63005.3699254354</v>
      </c>
      <c r="H1385" s="48">
        <v>30552.172916428801</v>
      </c>
      <c r="I1385" s="48">
        <v>30845.943809855999</v>
      </c>
      <c r="J1385" s="48">
        <v>25729.629929927883</v>
      </c>
      <c r="K1385" s="48">
        <v>29146.772962273077</v>
      </c>
      <c r="L1385" s="48">
        <v>22552.465076302338</v>
      </c>
      <c r="M1385" s="48">
        <v>65282.420761599999</v>
      </c>
      <c r="N1385" s="48">
        <v>209295.04926716507</v>
      </c>
    </row>
    <row r="1386" spans="1:14" ht="20.399999999999999">
      <c r="A1386" s="46">
        <v>1381</v>
      </c>
      <c r="B1386" s="46" t="s">
        <v>3989</v>
      </c>
      <c r="C1386" s="47" t="s">
        <v>3990</v>
      </c>
      <c r="D1386" s="46" t="s">
        <v>1223</v>
      </c>
      <c r="E1386" s="48">
        <v>535336.26065170113</v>
      </c>
      <c r="F1386" s="48">
        <v>1844009.037581441</v>
      </c>
      <c r="G1386" s="48">
        <v>614368.94484217186</v>
      </c>
      <c r="H1386" s="48">
        <v>750361.36682749132</v>
      </c>
      <c r="I1386" s="48">
        <v>679668.3390331699</v>
      </c>
      <c r="J1386" s="48">
        <v>631920.07143799146</v>
      </c>
      <c r="K1386" s="48">
        <v>675325.23014474218</v>
      </c>
      <c r="L1386" s="48">
        <v>593695.30783538835</v>
      </c>
      <c r="M1386" s="48">
        <v>1539202.8037487003</v>
      </c>
      <c r="N1386" s="48">
        <v>1019194.3755237601</v>
      </c>
    </row>
    <row r="1387" spans="1:14" ht="20.399999999999999">
      <c r="A1387" s="46">
        <v>1382</v>
      </c>
      <c r="B1387" s="46" t="s">
        <v>3991</v>
      </c>
      <c r="C1387" s="47" t="s">
        <v>3992</v>
      </c>
      <c r="D1387" s="46" t="s">
        <v>1223</v>
      </c>
      <c r="E1387" s="48">
        <v>385372.35701637116</v>
      </c>
      <c r="F1387" s="48">
        <v>1290805.8040476427</v>
      </c>
      <c r="G1387" s="48">
        <v>443554.87962261506</v>
      </c>
      <c r="H1387" s="48">
        <v>540162.41716246121</v>
      </c>
      <c r="I1387" s="48">
        <v>486132.07444333052</v>
      </c>
      <c r="J1387" s="48">
        <v>454899.13644319976</v>
      </c>
      <c r="K1387" s="48">
        <v>486146.17544621509</v>
      </c>
      <c r="L1387" s="48">
        <v>428613.03915870003</v>
      </c>
      <c r="M1387" s="48">
        <v>1108025.4711024845</v>
      </c>
      <c r="N1387" s="48">
        <v>729854.85281785741</v>
      </c>
    </row>
    <row r="1388" spans="1:14" ht="20.399999999999999">
      <c r="A1388" s="46">
        <v>1383</v>
      </c>
      <c r="B1388" s="46" t="s">
        <v>3993</v>
      </c>
      <c r="C1388" s="47" t="s">
        <v>3994</v>
      </c>
      <c r="D1388" s="46" t="s">
        <v>1223</v>
      </c>
      <c r="E1388" s="48">
        <v>358552.79138919094</v>
      </c>
      <c r="F1388" s="48">
        <v>1087966.7944992753</v>
      </c>
      <c r="G1388" s="48">
        <v>484443.6360257208</v>
      </c>
      <c r="H1388" s="48">
        <v>600044.67607866158</v>
      </c>
      <c r="I1388" s="48">
        <v>540949.72315684613</v>
      </c>
      <c r="J1388" s="48">
        <v>505329.571464821</v>
      </c>
      <c r="K1388" s="48">
        <v>540040.20847079554</v>
      </c>
      <c r="L1388" s="48">
        <v>367124.83269176417</v>
      </c>
      <c r="M1388" s="48">
        <v>1230860.8740075112</v>
      </c>
      <c r="N1388" s="48">
        <v>373128.204105001</v>
      </c>
    </row>
    <row r="1389" spans="1:14" ht="20.399999999999999">
      <c r="A1389" s="46">
        <v>1384</v>
      </c>
      <c r="B1389" s="46" t="s">
        <v>3995</v>
      </c>
      <c r="C1389" s="47" t="s">
        <v>3996</v>
      </c>
      <c r="D1389" s="46" t="s">
        <v>1223</v>
      </c>
      <c r="E1389" s="48">
        <v>39198.413765145604</v>
      </c>
      <c r="F1389" s="48">
        <v>322702.75666032586</v>
      </c>
      <c r="G1389" s="48">
        <v>156653.23752466531</v>
      </c>
      <c r="H1389" s="48">
        <v>254597.52402499429</v>
      </c>
      <c r="I1389" s="48">
        <v>174676.17323181313</v>
      </c>
      <c r="J1389" s="48">
        <v>214409.97915977301</v>
      </c>
      <c r="K1389" s="48">
        <v>174880.63777363847</v>
      </c>
      <c r="L1389" s="48">
        <v>113591.412125184</v>
      </c>
      <c r="M1389" s="48">
        <v>522248.92090547818</v>
      </c>
      <c r="N1389" s="48">
        <v>119062.07898500607</v>
      </c>
    </row>
    <row r="1390" spans="1:14" ht="20.399999999999999">
      <c r="A1390" s="46">
        <v>1385</v>
      </c>
      <c r="B1390" s="46" t="s">
        <v>3997</v>
      </c>
      <c r="C1390" s="47" t="s">
        <v>3998</v>
      </c>
      <c r="D1390" s="46" t="s">
        <v>1223</v>
      </c>
      <c r="E1390" s="48">
        <v>1250280.45240153</v>
      </c>
      <c r="F1390" s="48">
        <v>3841681.1427999511</v>
      </c>
      <c r="G1390" s="48">
        <v>1418704.0936994459</v>
      </c>
      <c r="H1390" s="48">
        <v>1752472.6384863558</v>
      </c>
      <c r="I1390" s="48">
        <v>1588477.9749395559</v>
      </c>
      <c r="J1390" s="48">
        <v>1475851.9331396259</v>
      </c>
      <c r="K1390" s="48">
        <v>1577225.3746377204</v>
      </c>
      <c r="L1390" s="48">
        <v>1484261.1184357374</v>
      </c>
      <c r="M1390" s="48">
        <v>3594815.6686899611</v>
      </c>
      <c r="N1390" s="48">
        <v>2430588.430988973</v>
      </c>
    </row>
    <row r="1391" spans="1:14" ht="20.399999999999999">
      <c r="A1391" s="46">
        <v>1386</v>
      </c>
      <c r="B1391" s="46" t="s">
        <v>3999</v>
      </c>
      <c r="C1391" s="47" t="s">
        <v>4000</v>
      </c>
      <c r="D1391" s="46" t="s">
        <v>1223</v>
      </c>
      <c r="E1391" s="48">
        <v>939018.1640421534</v>
      </c>
      <c r="F1391" s="48">
        <v>2766012.2507237461</v>
      </c>
      <c r="G1391" s="48">
        <v>1062871.6313602452</v>
      </c>
      <c r="H1391" s="48">
        <v>1316187.6092397526</v>
      </c>
      <c r="I1391" s="48">
        <v>1187128.1803393152</v>
      </c>
      <c r="J1391" s="48">
        <v>754861.93691479601</v>
      </c>
      <c r="K1391" s="48">
        <v>1184568.8483157775</v>
      </c>
      <c r="L1391" s="48">
        <v>923876.81861816323</v>
      </c>
      <c r="M1391" s="48">
        <v>2699872.0189533387</v>
      </c>
      <c r="N1391" s="48">
        <v>1621944.3551187823</v>
      </c>
    </row>
    <row r="1392" spans="1:14" ht="20.399999999999999">
      <c r="A1392" s="46">
        <v>1387</v>
      </c>
      <c r="B1392" s="46" t="s">
        <v>4001</v>
      </c>
      <c r="C1392" s="47" t="s">
        <v>4002</v>
      </c>
      <c r="D1392" s="46" t="s">
        <v>1223</v>
      </c>
      <c r="E1392" s="48">
        <v>1037540.9611979225</v>
      </c>
      <c r="F1392" s="48">
        <v>5378353.599919932</v>
      </c>
      <c r="G1392" s="48">
        <v>1886392.0041439068</v>
      </c>
      <c r="H1392" s="48">
        <v>2336630.1846484747</v>
      </c>
      <c r="I1392" s="48">
        <v>2106337.3058730238</v>
      </c>
      <c r="J1392" s="48">
        <v>1422553.0407756767</v>
      </c>
      <c r="K1392" s="48">
        <v>2102967.1661836272</v>
      </c>
      <c r="L1392" s="48">
        <v>1968917.8101698561</v>
      </c>
      <c r="M1392" s="48">
        <v>4789118.3870709762</v>
      </c>
      <c r="N1392" s="48">
        <v>3344860.2470404827</v>
      </c>
    </row>
    <row r="1393" spans="1:14" ht="20.399999999999999">
      <c r="A1393" s="46">
        <v>1388</v>
      </c>
      <c r="B1393" s="46" t="s">
        <v>4003</v>
      </c>
      <c r="C1393" s="47" t="s">
        <v>4004</v>
      </c>
      <c r="D1393" s="46" t="s">
        <v>1223</v>
      </c>
      <c r="E1393" s="48">
        <v>45380.307564066454</v>
      </c>
      <c r="F1393" s="48">
        <v>276602.92241531442</v>
      </c>
      <c r="G1393" s="48">
        <v>339294.12199648307</v>
      </c>
      <c r="H1393" s="48">
        <v>466837.20216303202</v>
      </c>
      <c r="I1393" s="48">
        <v>378964.45252108795</v>
      </c>
      <c r="J1393" s="48">
        <v>393148.02461137285</v>
      </c>
      <c r="K1393" s="48">
        <v>378138.13375205605</v>
      </c>
      <c r="L1393" s="48">
        <v>258756.01422750822</v>
      </c>
      <c r="M1393" s="48">
        <v>957614.7736677581</v>
      </c>
      <c r="N1393" s="48">
        <v>195181.38159303169</v>
      </c>
    </row>
    <row r="1394" spans="1:14">
      <c r="A1394" s="46">
        <v>1389</v>
      </c>
      <c r="B1394" s="46" t="s">
        <v>4005</v>
      </c>
      <c r="C1394" s="47" t="s">
        <v>4006</v>
      </c>
      <c r="D1394" s="46" t="s">
        <v>1744</v>
      </c>
      <c r="E1394" s="48">
        <v>128966.05084918153</v>
      </c>
      <c r="F1394" s="48">
        <v>122935.93783299942</v>
      </c>
      <c r="G1394" s="48">
        <v>52878.760816896</v>
      </c>
      <c r="H1394" s="48">
        <v>54146.545428086276</v>
      </c>
      <c r="I1394" s="48">
        <v>48472.197415488001</v>
      </c>
      <c r="J1394" s="48">
        <v>125837.34974132797</v>
      </c>
      <c r="K1394" s="48">
        <v>48183.126856355651</v>
      </c>
      <c r="L1394" s="48">
        <v>68128.734306805767</v>
      </c>
      <c r="M1394" s="48">
        <v>160594.75507353601</v>
      </c>
      <c r="N1394" s="48">
        <v>300312.19198751234</v>
      </c>
    </row>
    <row r="1395" spans="1:14">
      <c r="A1395" s="46">
        <v>1390</v>
      </c>
      <c r="B1395" s="46" t="s">
        <v>4007</v>
      </c>
      <c r="C1395" s="47" t="s">
        <v>4008</v>
      </c>
      <c r="D1395" s="46" t="s">
        <v>1223</v>
      </c>
      <c r="E1395" s="48">
        <v>16615.933516959067</v>
      </c>
      <c r="F1395" s="48">
        <v>16905.535680423935</v>
      </c>
      <c r="G1395" s="48">
        <v>19784.268475779907</v>
      </c>
      <c r="H1395" s="48">
        <v>24479.602137184771</v>
      </c>
      <c r="I1395" s="48">
        <v>22138.574528673787</v>
      </c>
      <c r="J1395" s="48">
        <v>18604.252162358356</v>
      </c>
      <c r="K1395" s="48">
        <v>22008.140251992118</v>
      </c>
      <c r="L1395" s="48">
        <v>22656.916949520899</v>
      </c>
      <c r="M1395" s="48">
        <v>152325.64844373334</v>
      </c>
      <c r="N1395" s="48">
        <v>22835.790782407676</v>
      </c>
    </row>
    <row r="1396" spans="1:14" ht="20.399999999999999">
      <c r="A1396" s="46">
        <v>1391</v>
      </c>
      <c r="B1396" s="46" t="s">
        <v>4009</v>
      </c>
      <c r="C1396" s="47" t="s">
        <v>4010</v>
      </c>
      <c r="D1396" s="46" t="s">
        <v>1223</v>
      </c>
      <c r="E1396" s="48">
        <v>41436.549948075175</v>
      </c>
      <c r="F1396" s="48">
        <v>39955.452802929663</v>
      </c>
      <c r="G1396" s="48">
        <v>49737.53720002075</v>
      </c>
      <c r="H1396" s="48">
        <v>42565.443984978432</v>
      </c>
      <c r="I1396" s="48">
        <v>55522.698857740797</v>
      </c>
      <c r="J1396" s="48">
        <v>32347.622278150931</v>
      </c>
      <c r="K1396" s="48">
        <v>55461.888282801374</v>
      </c>
      <c r="L1396" s="48">
        <v>57056.835745638404</v>
      </c>
      <c r="M1396" s="48">
        <v>9609.5723361075197</v>
      </c>
      <c r="N1396" s="48">
        <v>38634.136606714877</v>
      </c>
    </row>
    <row r="1397" spans="1:14">
      <c r="A1397" s="46">
        <v>1392</v>
      </c>
      <c r="B1397" s="46" t="s">
        <v>4011</v>
      </c>
      <c r="C1397" s="47" t="s">
        <v>4012</v>
      </c>
      <c r="D1397" s="46" t="s">
        <v>1223</v>
      </c>
      <c r="E1397" s="48">
        <v>764321.33685378858</v>
      </c>
      <c r="F1397" s="48">
        <v>414903.7307987641</v>
      </c>
      <c r="G1397" s="48">
        <v>426215.86866833415</v>
      </c>
      <c r="H1397" s="48">
        <v>1205563.9359623911</v>
      </c>
      <c r="I1397" s="48">
        <v>422325.0363909427</v>
      </c>
      <c r="J1397" s="48">
        <v>916170.50042212661</v>
      </c>
      <c r="K1397" s="48">
        <v>423802.11644309474</v>
      </c>
      <c r="L1397" s="48">
        <v>1287288.3872170076</v>
      </c>
      <c r="M1397" s="48">
        <v>119275.33489282732</v>
      </c>
      <c r="N1397" s="48">
        <v>334494.06749828608</v>
      </c>
    </row>
    <row r="1398" spans="1:14">
      <c r="A1398" s="46">
        <v>1393</v>
      </c>
      <c r="B1398" s="46" t="s">
        <v>4013</v>
      </c>
      <c r="C1398" s="47" t="s">
        <v>4014</v>
      </c>
      <c r="D1398" s="46" t="s">
        <v>1223</v>
      </c>
      <c r="E1398" s="48">
        <v>216154.36691623382</v>
      </c>
      <c r="F1398" s="48">
        <v>537837.05733493296</v>
      </c>
      <c r="G1398" s="48">
        <v>283614.70844434667</v>
      </c>
      <c r="H1398" s="48">
        <v>325889.84444190725</v>
      </c>
      <c r="I1398" s="48">
        <v>316920.03982926335</v>
      </c>
      <c r="J1398" s="48">
        <v>772879.88504499756</v>
      </c>
      <c r="K1398" s="48">
        <v>315939.22694737802</v>
      </c>
      <c r="L1398" s="48">
        <v>543553.18609681865</v>
      </c>
      <c r="M1398" s="48">
        <v>3378343.5136058796</v>
      </c>
      <c r="N1398" s="48">
        <v>188718.42193763325</v>
      </c>
    </row>
    <row r="1399" spans="1:14" ht="20.399999999999999">
      <c r="A1399" s="46">
        <v>1394</v>
      </c>
      <c r="B1399" s="46" t="s">
        <v>4015</v>
      </c>
      <c r="C1399" s="47" t="s">
        <v>4016</v>
      </c>
      <c r="D1399" s="46" t="s">
        <v>1744</v>
      </c>
      <c r="E1399" s="48">
        <v>1668463.9524618348</v>
      </c>
      <c r="F1399" s="48">
        <v>1229339.793603766</v>
      </c>
      <c r="G1399" s="48">
        <v>5269941.5814665612</v>
      </c>
      <c r="H1399" s="48">
        <v>8492881.2764731403</v>
      </c>
      <c r="I1399" s="48">
        <v>5920658.5861317888</v>
      </c>
      <c r="J1399" s="48">
        <v>1898846.6888286776</v>
      </c>
      <c r="K1399" s="48">
        <v>5838715.1906944225</v>
      </c>
      <c r="L1399" s="48">
        <v>106825.54203745177</v>
      </c>
      <c r="M1399" s="48">
        <v>739867.43529813329</v>
      </c>
      <c r="N1399" s="48">
        <v>1005349.27972864</v>
      </c>
    </row>
    <row r="1400" spans="1:14" ht="20.399999999999999">
      <c r="A1400" s="46">
        <v>1395</v>
      </c>
      <c r="B1400" s="46" t="s">
        <v>4017</v>
      </c>
      <c r="C1400" s="47" t="s">
        <v>4018</v>
      </c>
      <c r="D1400" s="46" t="s">
        <v>1744</v>
      </c>
      <c r="E1400" s="48">
        <v>1877755.1457649905</v>
      </c>
      <c r="F1400" s="48">
        <v>1505941.4103706651</v>
      </c>
      <c r="G1400" s="48">
        <v>5890686.7099591587</v>
      </c>
      <c r="H1400" s="48">
        <v>9493256.0357397459</v>
      </c>
      <c r="I1400" s="48">
        <v>6574240.0698286239</v>
      </c>
      <c r="J1400" s="48">
        <v>2412152.8059307388</v>
      </c>
      <c r="K1400" s="48">
        <v>6570267.4647909869</v>
      </c>
      <c r="L1400" s="48">
        <v>116321.52296143412</v>
      </c>
      <c r="M1400" s="48">
        <v>4352161.3841066668</v>
      </c>
      <c r="N1400" s="48">
        <v>1077159.9425663999</v>
      </c>
    </row>
    <row r="1401" spans="1:14" ht="20.399999999999999">
      <c r="A1401" s="46">
        <v>1396</v>
      </c>
      <c r="B1401" s="46" t="s">
        <v>4019</v>
      </c>
      <c r="C1401" s="47" t="s">
        <v>4020</v>
      </c>
      <c r="D1401" s="46" t="s">
        <v>1744</v>
      </c>
      <c r="E1401" s="48">
        <v>2425295.5909581771</v>
      </c>
      <c r="F1401" s="48">
        <v>1844009.037581441</v>
      </c>
      <c r="G1401" s="48">
        <v>7608800.8957374161</v>
      </c>
      <c r="H1401" s="48">
        <v>12262117.211305531</v>
      </c>
      <c r="I1401" s="48">
        <v>8489685.0491526537</v>
      </c>
      <c r="J1401" s="48">
        <v>2998573.9547503451</v>
      </c>
      <c r="K1401" s="48">
        <v>8488630.9991870355</v>
      </c>
      <c r="L1401" s="48">
        <v>121068.86059921767</v>
      </c>
      <c r="M1401" s="48">
        <v>5222593.6609279998</v>
      </c>
      <c r="N1401" s="48">
        <v>1148970.60540416</v>
      </c>
    </row>
    <row r="1402" spans="1:14" ht="20.399999999999999">
      <c r="A1402" s="46">
        <v>1397</v>
      </c>
      <c r="B1402" s="46" t="s">
        <v>4021</v>
      </c>
      <c r="C1402" s="47" t="s">
        <v>4022</v>
      </c>
      <c r="D1402" s="46" t="s">
        <v>1744</v>
      </c>
      <c r="E1402" s="48">
        <v>696475.52669892553</v>
      </c>
      <c r="F1402" s="48">
        <v>614671.85527450568</v>
      </c>
      <c r="G1402" s="48">
        <v>2179720.9969480257</v>
      </c>
      <c r="H1402" s="48">
        <v>3512773.9448704431</v>
      </c>
      <c r="I1402" s="48">
        <v>2430660.3722166531</v>
      </c>
      <c r="J1402" s="48">
        <v>1069184.0510590158</v>
      </c>
      <c r="K1402" s="48">
        <v>2433179.8689070418</v>
      </c>
      <c r="L1402" s="48">
        <v>154304.14100894821</v>
      </c>
      <c r="M1402" s="48">
        <v>5657809.7993386677</v>
      </c>
      <c r="N1402" s="48">
        <v>718106.62837759999</v>
      </c>
    </row>
    <row r="1403" spans="1:14" ht="20.399999999999999">
      <c r="A1403" s="46">
        <v>1398</v>
      </c>
      <c r="B1403" s="46" t="s">
        <v>4023</v>
      </c>
      <c r="C1403" s="47" t="s">
        <v>4024</v>
      </c>
      <c r="D1403" s="46" t="s">
        <v>1744</v>
      </c>
      <c r="E1403" s="48">
        <v>848980.96974761016</v>
      </c>
      <c r="F1403" s="48">
        <v>786777.20677672711</v>
      </c>
      <c r="G1403" s="48">
        <v>2665698.0204194542</v>
      </c>
      <c r="H1403" s="48">
        <v>4295959.312856867</v>
      </c>
      <c r="I1403" s="48">
        <v>2977074.2339912448</v>
      </c>
      <c r="J1403" s="48">
        <v>1340942.5465147416</v>
      </c>
      <c r="K1403" s="48">
        <v>2971177.5471100174</v>
      </c>
      <c r="L1403" s="48">
        <v>204156.40879933644</v>
      </c>
      <c r="M1403" s="48">
        <v>7398674.3529813336</v>
      </c>
      <c r="N1403" s="48">
        <v>789917.29121535993</v>
      </c>
    </row>
    <row r="1404" spans="1:14" ht="20.399999999999999">
      <c r="A1404" s="46">
        <v>1399</v>
      </c>
      <c r="B1404" s="46" t="s">
        <v>4025</v>
      </c>
      <c r="C1404" s="47" t="s">
        <v>4026</v>
      </c>
      <c r="D1404" s="46" t="s">
        <v>1744</v>
      </c>
      <c r="E1404" s="48">
        <v>1334125.0965474111</v>
      </c>
      <c r="F1404" s="48">
        <v>968104.35303573194</v>
      </c>
      <c r="G1404" s="48">
        <v>4188989.217260771</v>
      </c>
      <c r="H1404" s="48">
        <v>6750849.9083633944</v>
      </c>
      <c r="I1404" s="48">
        <v>4679382.5547159724</v>
      </c>
      <c r="J1404" s="48">
        <v>1900990.8246561717</v>
      </c>
      <c r="K1404" s="48">
        <v>4667948.7565270709</v>
      </c>
      <c r="L1404" s="48">
        <v>231693.83952499455</v>
      </c>
      <c r="M1404" s="48">
        <v>8704322.7682133336</v>
      </c>
      <c r="N1404" s="48">
        <v>861727.95405311999</v>
      </c>
    </row>
    <row r="1405" spans="1:14" ht="30.6">
      <c r="A1405" s="46">
        <v>1400</v>
      </c>
      <c r="B1405" s="46" t="s">
        <v>4027</v>
      </c>
      <c r="C1405" s="47" t="s">
        <v>4028</v>
      </c>
      <c r="D1405" s="46" t="s">
        <v>1223</v>
      </c>
      <c r="E1405" s="48">
        <v>46633.235957918914</v>
      </c>
      <c r="F1405" s="48">
        <v>66080.171943306748</v>
      </c>
      <c r="G1405" s="48">
        <v>82394.692812091773</v>
      </c>
      <c r="H1405" s="48">
        <v>100109.28658949837</v>
      </c>
      <c r="I1405" s="48">
        <v>93771.669181962236</v>
      </c>
      <c r="J1405" s="48">
        <v>76078.623826000621</v>
      </c>
      <c r="K1405" s="48">
        <v>90084.256927664042</v>
      </c>
      <c r="L1405" s="48">
        <v>92637.060709125639</v>
      </c>
      <c r="M1405" s="48">
        <v>13491700.290730668</v>
      </c>
      <c r="N1405" s="48">
        <v>88901.600593146868</v>
      </c>
    </row>
    <row r="1406" spans="1:14" ht="30.6">
      <c r="A1406" s="46">
        <v>1401</v>
      </c>
      <c r="B1406" s="46" t="s">
        <v>4029</v>
      </c>
      <c r="C1406" s="47" t="s">
        <v>4030</v>
      </c>
      <c r="D1406" s="46" t="s">
        <v>1223</v>
      </c>
      <c r="E1406" s="48">
        <v>53011.303467990641</v>
      </c>
      <c r="F1406" s="48">
        <v>50712.690096026112</v>
      </c>
      <c r="G1406" s="48">
        <v>62310.650724295643</v>
      </c>
      <c r="H1406" s="48">
        <v>76670.286239253503</v>
      </c>
      <c r="I1406" s="48">
        <v>70152.489350415359</v>
      </c>
      <c r="J1406" s="48">
        <v>58265.719945520716</v>
      </c>
      <c r="K1406" s="48">
        <v>68887.805654211261</v>
      </c>
      <c r="L1406" s="48">
        <v>70955.463125783033</v>
      </c>
      <c r="M1406" s="48">
        <v>280531.61849674751</v>
      </c>
      <c r="N1406" s="48">
        <v>68794.614998574078</v>
      </c>
    </row>
    <row r="1407" spans="1:14" ht="30.6">
      <c r="A1407" s="46">
        <v>1402</v>
      </c>
      <c r="B1407" s="46" t="s">
        <v>4031</v>
      </c>
      <c r="C1407" s="47" t="s">
        <v>4032</v>
      </c>
      <c r="D1407" s="46" t="s">
        <v>1223</v>
      </c>
      <c r="E1407" s="48">
        <v>41436.549948075175</v>
      </c>
      <c r="F1407" s="48">
        <v>39955.452802929663</v>
      </c>
      <c r="G1407" s="48">
        <v>49737.53720002075</v>
      </c>
      <c r="H1407" s="48">
        <v>61630.522144196089</v>
      </c>
      <c r="I1407" s="48">
        <v>55522.698857740797</v>
      </c>
      <c r="J1407" s="48">
        <v>46835.494010683426</v>
      </c>
      <c r="K1407" s="48">
        <v>55461.888282801374</v>
      </c>
      <c r="L1407" s="48">
        <v>39378.356203397117</v>
      </c>
      <c r="M1407" s="48">
        <v>214848.79888780971</v>
      </c>
      <c r="N1407" s="48">
        <v>55868.695687777283</v>
      </c>
    </row>
    <row r="1408" spans="1:14" ht="20.399999999999999">
      <c r="A1408" s="46">
        <v>1403</v>
      </c>
      <c r="B1408" s="46" t="s">
        <v>4033</v>
      </c>
      <c r="C1408" s="47" t="s">
        <v>4034</v>
      </c>
      <c r="D1408" s="46" t="s">
        <v>1223</v>
      </c>
      <c r="E1408" s="48">
        <v>16615.933516959067</v>
      </c>
      <c r="F1408" s="48">
        <v>22283.501502764546</v>
      </c>
      <c r="G1408" s="48">
        <v>20526.790729522341</v>
      </c>
      <c r="H1408" s="48">
        <v>24479.602137184771</v>
      </c>
      <c r="I1408" s="48">
        <v>23795.442367603198</v>
      </c>
      <c r="J1408" s="48">
        <v>18604.252162358356</v>
      </c>
      <c r="K1408" s="48">
        <v>22008.140251992118</v>
      </c>
      <c r="L1408" s="48">
        <v>22656.916949520899</v>
      </c>
      <c r="M1408" s="48">
        <v>119275.33489282732</v>
      </c>
      <c r="N1408" s="48">
        <v>22835.790782407676</v>
      </c>
    </row>
    <row r="1409" spans="1:14" ht="30.6">
      <c r="A1409" s="46">
        <v>1404</v>
      </c>
      <c r="B1409" s="46" t="s">
        <v>4035</v>
      </c>
      <c r="C1409" s="47" t="s">
        <v>4036</v>
      </c>
      <c r="D1409" s="46" t="s">
        <v>1223</v>
      </c>
      <c r="E1409" s="48">
        <v>175178.68391199922</v>
      </c>
      <c r="F1409" s="48">
        <v>161352.03115437055</v>
      </c>
      <c r="G1409" s="48">
        <v>281157.63121415675</v>
      </c>
      <c r="H1409" s="48">
        <v>248793.91681928805</v>
      </c>
      <c r="I1409" s="48">
        <v>343711.94530982402</v>
      </c>
      <c r="J1409" s="48">
        <v>204826.23254931875</v>
      </c>
      <c r="K1409" s="48">
        <v>283664.58715151751</v>
      </c>
      <c r="L1409" s="48">
        <v>230266.765807146</v>
      </c>
      <c r="M1409" s="48">
        <v>96130.540652148062</v>
      </c>
      <c r="N1409" s="48">
        <v>251180.77268717368</v>
      </c>
    </row>
    <row r="1410" spans="1:14" ht="30.6">
      <c r="A1410" s="46">
        <v>1405</v>
      </c>
      <c r="B1410" s="46" t="s">
        <v>4037</v>
      </c>
      <c r="C1410" s="47" t="s">
        <v>4038</v>
      </c>
      <c r="D1410" s="46" t="s">
        <v>1223</v>
      </c>
      <c r="E1410" s="48">
        <v>106143.29816979636</v>
      </c>
      <c r="F1410" s="48">
        <v>99884.715062078467</v>
      </c>
      <c r="G1410" s="48">
        <v>132784.3067360108</v>
      </c>
      <c r="H1410" s="48">
        <v>153511.61242090241</v>
      </c>
      <c r="I1410" s="48">
        <v>151409.51847237887</v>
      </c>
      <c r="J1410" s="48">
        <v>126384.10437733892</v>
      </c>
      <c r="K1410" s="48">
        <v>144886.04201293446</v>
      </c>
      <c r="L1410" s="48">
        <v>142063.68711614821</v>
      </c>
      <c r="M1410" s="48">
        <v>697190.14076558326</v>
      </c>
      <c r="N1410" s="48">
        <v>136296.63806606847</v>
      </c>
    </row>
    <row r="1411" spans="1:14" ht="30.6">
      <c r="A1411" s="46">
        <v>1406</v>
      </c>
      <c r="B1411" s="46" t="s">
        <v>4039</v>
      </c>
      <c r="C1411" s="47" t="s">
        <v>4040</v>
      </c>
      <c r="D1411" s="46" t="s">
        <v>1223</v>
      </c>
      <c r="E1411" s="48">
        <v>233890.32719248481</v>
      </c>
      <c r="F1411" s="48">
        <v>216672.35450775042</v>
      </c>
      <c r="G1411" s="48">
        <v>272925.50816375582</v>
      </c>
      <c r="H1411" s="48">
        <v>332175.23591283412</v>
      </c>
      <c r="I1411" s="48">
        <v>310028.17466946127</v>
      </c>
      <c r="J1411" s="48">
        <v>273473.26357927709</v>
      </c>
      <c r="K1411" s="48">
        <v>298979.15759677085</v>
      </c>
      <c r="L1411" s="48">
        <v>307444.94927992474</v>
      </c>
      <c r="M1411" s="48">
        <v>430180.68768925522</v>
      </c>
      <c r="N1411" s="48">
        <v>244012.63232270849</v>
      </c>
    </row>
    <row r="1412" spans="1:14" ht="30.6">
      <c r="A1412" s="46">
        <v>1407</v>
      </c>
      <c r="B1412" s="46" t="s">
        <v>4041</v>
      </c>
      <c r="C1412" s="47" t="s">
        <v>4042</v>
      </c>
      <c r="D1412" s="46" t="s">
        <v>1223</v>
      </c>
      <c r="E1412" s="48">
        <v>30992.116252542866</v>
      </c>
      <c r="F1412" s="48">
        <v>28891.388132253698</v>
      </c>
      <c r="G1412" s="48">
        <v>37006.440217502794</v>
      </c>
      <c r="H1412" s="48">
        <v>45676.80415847629</v>
      </c>
      <c r="I1412" s="48">
        <v>41597.958509291515</v>
      </c>
      <c r="J1412" s="48">
        <v>34713.378867646403</v>
      </c>
      <c r="K1412" s="48">
        <v>40978.395695053558</v>
      </c>
      <c r="L1412" s="48">
        <v>28057.078794920446</v>
      </c>
      <c r="M1412" s="48">
        <v>930848.98115550214</v>
      </c>
      <c r="N1412" s="48">
        <v>46116.80767440948</v>
      </c>
    </row>
    <row r="1413" spans="1:14" ht="20.399999999999999">
      <c r="A1413" s="46">
        <v>1408</v>
      </c>
      <c r="B1413" s="46" t="s">
        <v>4043</v>
      </c>
      <c r="C1413" s="47" t="s">
        <v>4044</v>
      </c>
      <c r="D1413" s="46" t="s">
        <v>1223</v>
      </c>
      <c r="E1413" s="48">
        <v>61501.467569825574</v>
      </c>
      <c r="F1413" s="48">
        <v>56858.377186523132</v>
      </c>
      <c r="G1413" s="48">
        <v>69480.335018011858</v>
      </c>
      <c r="H1413" s="48">
        <v>86040.924915373558</v>
      </c>
      <c r="I1413" s="48">
        <v>77555.515864780798</v>
      </c>
      <c r="J1413" s="48">
        <v>70836.842355962377</v>
      </c>
      <c r="K1413" s="48">
        <v>77483.248224997704</v>
      </c>
      <c r="L1413" s="48">
        <v>79627.579899753982</v>
      </c>
      <c r="M1413" s="48">
        <v>127997.06630657706</v>
      </c>
      <c r="N1413" s="48">
        <v>61613.548714798082</v>
      </c>
    </row>
    <row r="1414" spans="1:14" ht="20.399999999999999">
      <c r="A1414" s="46">
        <v>1409</v>
      </c>
      <c r="B1414" s="46" t="s">
        <v>4045</v>
      </c>
      <c r="C1414" s="47" t="s">
        <v>4046</v>
      </c>
      <c r="D1414" s="46" t="s">
        <v>1223</v>
      </c>
      <c r="E1414" s="48">
        <v>76251.328933182856</v>
      </c>
      <c r="F1414" s="48">
        <v>69152.362664347645</v>
      </c>
      <c r="G1414" s="48">
        <v>84927.562606373816</v>
      </c>
      <c r="H1414" s="48">
        <v>106675.39246970009</v>
      </c>
      <c r="I1414" s="48">
        <v>93419.1441098496</v>
      </c>
      <c r="J1414" s="48">
        <v>87824.614301819674</v>
      </c>
      <c r="K1414" s="48">
        <v>96088.640218422574</v>
      </c>
      <c r="L1414" s="48">
        <v>98713.54843361536</v>
      </c>
      <c r="M1414" s="48">
        <v>241109.74067950933</v>
      </c>
      <c r="N1414" s="48">
        <v>75975.68128235008</v>
      </c>
    </row>
    <row r="1415" spans="1:14" ht="20.399999999999999">
      <c r="A1415" s="46">
        <v>1410</v>
      </c>
      <c r="B1415" s="46" t="s">
        <v>4047</v>
      </c>
      <c r="C1415" s="47" t="s">
        <v>4048</v>
      </c>
      <c r="D1415" s="46" t="s">
        <v>1223</v>
      </c>
      <c r="E1415" s="48">
        <v>113893.06797188132</v>
      </c>
      <c r="F1415" s="48">
        <v>104494.95961626267</v>
      </c>
      <c r="G1415" s="48">
        <v>127522.66765922528</v>
      </c>
      <c r="H1415" s="48">
        <v>159336.11000125235</v>
      </c>
      <c r="I1415" s="48">
        <v>141010.02884505602</v>
      </c>
      <c r="J1415" s="48">
        <v>131177.68938763844</v>
      </c>
      <c r="K1415" s="48">
        <v>143544.6841135459</v>
      </c>
      <c r="L1415" s="48">
        <v>147471.68285203917</v>
      </c>
      <c r="M1415" s="48">
        <v>298932.55682875053</v>
      </c>
      <c r="N1415" s="48">
        <v>114753.4392147405</v>
      </c>
    </row>
    <row r="1416" spans="1:14" ht="20.399999999999999">
      <c r="A1416" s="46">
        <v>1411</v>
      </c>
      <c r="B1416" s="46" t="s">
        <v>4049</v>
      </c>
      <c r="C1416" s="47" t="s">
        <v>4050</v>
      </c>
      <c r="D1416" s="46" t="s">
        <v>1223</v>
      </c>
      <c r="E1416" s="48">
        <v>158720.57739310598</v>
      </c>
      <c r="F1416" s="48">
        <v>144449.10677077709</v>
      </c>
      <c r="G1416" s="48">
        <v>177395.2807160439</v>
      </c>
      <c r="H1416" s="48">
        <v>224087.13185785292</v>
      </c>
      <c r="I1416" s="48">
        <v>193888.789661952</v>
      </c>
      <c r="J1416" s="48">
        <v>182809.74137006284</v>
      </c>
      <c r="K1416" s="48">
        <v>201951.91937384839</v>
      </c>
      <c r="L1416" s="48">
        <v>205514.28315117772</v>
      </c>
      <c r="M1416" s="48">
        <v>446501.29287965526</v>
      </c>
      <c r="N1416" s="48">
        <v>157839.83691739649</v>
      </c>
    </row>
    <row r="1417" spans="1:14" ht="20.399999999999999">
      <c r="A1417" s="46">
        <v>1412</v>
      </c>
      <c r="B1417" s="46" t="s">
        <v>4051</v>
      </c>
      <c r="C1417" s="47" t="s">
        <v>4052</v>
      </c>
      <c r="D1417" s="46" t="s">
        <v>1223</v>
      </c>
      <c r="E1417" s="48">
        <v>365680.51254797715</v>
      </c>
      <c r="F1417" s="48">
        <v>307336.58046146046</v>
      </c>
      <c r="G1417" s="48">
        <v>374766.77980963292</v>
      </c>
      <c r="H1417" s="48">
        <v>470226.66544897435</v>
      </c>
      <c r="I1417" s="48">
        <v>412454.33437178878</v>
      </c>
      <c r="J1417" s="48">
        <v>387129.129038479</v>
      </c>
      <c r="K1417" s="48">
        <v>423802.11644309474</v>
      </c>
      <c r="L1417" s="48">
        <v>435203.9523587912</v>
      </c>
      <c r="M1417" s="48">
        <v>627951.60530583048</v>
      </c>
      <c r="N1417" s="48">
        <v>334494.06749828608</v>
      </c>
    </row>
    <row r="1418" spans="1:14" ht="20.399999999999999">
      <c r="A1418" s="46">
        <v>1413</v>
      </c>
      <c r="B1418" s="46" t="s">
        <v>4053</v>
      </c>
      <c r="C1418" s="47" t="s">
        <v>4054</v>
      </c>
      <c r="D1418" s="46" t="s">
        <v>1223</v>
      </c>
      <c r="E1418" s="48">
        <v>36130.777630744764</v>
      </c>
      <c r="F1418" s="48">
        <v>32271.711879289342</v>
      </c>
      <c r="G1418" s="48">
        <v>52118.742874389456</v>
      </c>
      <c r="H1418" s="48">
        <v>49676.005254331903</v>
      </c>
      <c r="I1418" s="48">
        <v>58131.38439137434</v>
      </c>
      <c r="J1418" s="48">
        <v>39802.097868318582</v>
      </c>
      <c r="K1418" s="48">
        <v>58166.636898585602</v>
      </c>
      <c r="L1418" s="48">
        <v>44740.654244754944</v>
      </c>
      <c r="M1418" s="48">
        <v>1317708.2544273597</v>
      </c>
      <c r="N1418" s="48">
        <v>42942.776376980481</v>
      </c>
    </row>
    <row r="1419" spans="1:14" ht="20.399999999999999">
      <c r="A1419" s="46">
        <v>1414</v>
      </c>
      <c r="B1419" s="46" t="s">
        <v>4055</v>
      </c>
      <c r="C1419" s="47" t="s">
        <v>4056</v>
      </c>
      <c r="D1419" s="46" t="s">
        <v>1223</v>
      </c>
      <c r="E1419" s="48">
        <v>52236.094389255581</v>
      </c>
      <c r="F1419" s="48">
        <v>46103.75119025715</v>
      </c>
      <c r="G1419" s="48">
        <v>64999.134224947113</v>
      </c>
      <c r="H1419" s="48">
        <v>71819.802376666616</v>
      </c>
      <c r="I1419" s="48">
        <v>68742.389061964801</v>
      </c>
      <c r="J1419" s="48">
        <v>53117.631805759513</v>
      </c>
      <c r="K1419" s="48">
        <v>76297.001357338682</v>
      </c>
      <c r="L1419" s="48">
        <v>64690.962029499911</v>
      </c>
      <c r="M1419" s="48">
        <v>139199.52970926766</v>
      </c>
      <c r="N1419" s="48">
        <v>55868.695687777283</v>
      </c>
    </row>
    <row r="1420" spans="1:14" ht="20.399999999999999">
      <c r="A1420" s="46">
        <v>1415</v>
      </c>
      <c r="B1420" s="46" t="s">
        <v>4057</v>
      </c>
      <c r="C1420" s="47" t="s">
        <v>4058</v>
      </c>
      <c r="D1420" s="46" t="s">
        <v>1223</v>
      </c>
      <c r="E1420" s="48">
        <v>69717.755410310972</v>
      </c>
      <c r="F1420" s="48">
        <v>61468.621740707327</v>
      </c>
      <c r="G1420" s="48">
        <v>86495.943388081927</v>
      </c>
      <c r="H1420" s="48">
        <v>95855.484052672517</v>
      </c>
      <c r="I1420" s="48">
        <v>91656.518749286406</v>
      </c>
      <c r="J1420" s="48">
        <v>70894.860148941618</v>
      </c>
      <c r="K1420" s="48">
        <v>101350.95823238399</v>
      </c>
      <c r="L1420" s="48">
        <v>86338.61275404648</v>
      </c>
      <c r="M1420" s="48">
        <v>201252.64672386047</v>
      </c>
      <c r="N1420" s="48">
        <v>73103.254768839673</v>
      </c>
    </row>
    <row r="1421" spans="1:14" ht="20.399999999999999">
      <c r="A1421" s="46">
        <v>1416</v>
      </c>
      <c r="B1421" s="46" t="s">
        <v>4059</v>
      </c>
      <c r="C1421" s="47" t="s">
        <v>4060</v>
      </c>
      <c r="D1421" s="46" t="s">
        <v>1223</v>
      </c>
      <c r="E1421" s="48">
        <v>120220.07380610821</v>
      </c>
      <c r="F1421" s="48">
        <v>104494.95961626267</v>
      </c>
      <c r="G1421" s="48">
        <v>163333.17309782805</v>
      </c>
      <c r="H1421" s="48">
        <v>165287.25547787981</v>
      </c>
      <c r="I1421" s="48">
        <v>172737.28533519362</v>
      </c>
      <c r="J1421" s="48">
        <v>132432.00884672243</v>
      </c>
      <c r="K1421" s="48">
        <v>191725.16703186068</v>
      </c>
      <c r="L1421" s="48">
        <v>148875.25489841358</v>
      </c>
      <c r="M1421" s="48">
        <v>268606.69630429533</v>
      </c>
      <c r="N1421" s="48">
        <v>140605.27783633408</v>
      </c>
    </row>
    <row r="1422" spans="1:14">
      <c r="A1422" s="46">
        <v>1417</v>
      </c>
      <c r="B1422" s="46" t="s">
        <v>4061</v>
      </c>
      <c r="C1422" s="47" t="s">
        <v>4062</v>
      </c>
      <c r="D1422" s="46" t="s">
        <v>1744</v>
      </c>
      <c r="E1422" s="48">
        <v>31494.336929472869</v>
      </c>
      <c r="F1422" s="48">
        <v>92203.585435268615</v>
      </c>
      <c r="G1422" s="48">
        <v>46898.653447121869</v>
      </c>
      <c r="H1422" s="48">
        <v>69497.053845968898</v>
      </c>
      <c r="I1422" s="48">
        <v>53583.810961121279</v>
      </c>
      <c r="J1422" s="48">
        <v>151711.12325629746</v>
      </c>
      <c r="K1422" s="48">
        <v>51066.076896092811</v>
      </c>
      <c r="L1422" s="48">
        <v>70742.642434100228</v>
      </c>
      <c r="M1422" s="48">
        <v>463174.42314216791</v>
      </c>
      <c r="N1422" s="48">
        <v>55055.798984453839</v>
      </c>
    </row>
    <row r="1423" spans="1:14">
      <c r="A1423" s="46">
        <v>1418</v>
      </c>
      <c r="B1423" s="46" t="s">
        <v>4063</v>
      </c>
      <c r="C1423" s="47" t="s">
        <v>4064</v>
      </c>
      <c r="D1423" s="46" t="s">
        <v>1744</v>
      </c>
      <c r="E1423" s="48">
        <v>45955.508260342154</v>
      </c>
      <c r="F1423" s="48">
        <v>153669.59587914546</v>
      </c>
      <c r="G1423" s="48">
        <v>49117.847085062298</v>
      </c>
      <c r="H1423" s="48">
        <v>51531.331652376575</v>
      </c>
      <c r="I1423" s="48">
        <v>53760.073497177604</v>
      </c>
      <c r="J1423" s="48">
        <v>7008.9818226484222</v>
      </c>
      <c r="K1423" s="48">
        <v>55841.734048002749</v>
      </c>
      <c r="L1423" s="48">
        <v>9890.2867453824001</v>
      </c>
      <c r="M1423" s="48">
        <v>147973.48705962667</v>
      </c>
      <c r="N1423" s="48">
        <v>35905.33141888</v>
      </c>
    </row>
    <row r="1424" spans="1:14">
      <c r="A1424" s="46">
        <v>1419</v>
      </c>
      <c r="B1424" s="46" t="s">
        <v>4065</v>
      </c>
      <c r="C1424" s="47" t="s">
        <v>4066</v>
      </c>
      <c r="D1424" s="46" t="s">
        <v>1744</v>
      </c>
      <c r="E1424" s="48">
        <v>34693.684101681225</v>
      </c>
      <c r="F1424" s="48">
        <v>54253.608598135295</v>
      </c>
      <c r="G1424" s="48">
        <v>33415.950162012494</v>
      </c>
      <c r="H1424" s="48">
        <v>38903.100180252673</v>
      </c>
      <c r="I1424" s="48">
        <v>37015.132571827198</v>
      </c>
      <c r="J1424" s="48">
        <v>6279.254923375257</v>
      </c>
      <c r="K1424" s="48">
        <v>37549.384318613906</v>
      </c>
      <c r="L1424" s="48">
        <v>41826.446981957117</v>
      </c>
      <c r="M1424" s="48">
        <v>195847.2622848</v>
      </c>
      <c r="N1424" s="48">
        <v>25708.217295918083</v>
      </c>
    </row>
    <row r="1425" spans="1:14">
      <c r="A1425" s="46">
        <v>1420</v>
      </c>
      <c r="B1425" s="46" t="s">
        <v>4067</v>
      </c>
      <c r="C1425" s="47" t="s">
        <v>4068</v>
      </c>
      <c r="D1425" s="46" t="s">
        <v>1744</v>
      </c>
      <c r="E1425" s="48">
        <v>22469.155619779936</v>
      </c>
      <c r="F1425" s="48">
        <v>24081.379370539013</v>
      </c>
      <c r="G1425" s="48">
        <v>14782.117229158639</v>
      </c>
      <c r="H1425" s="48">
        <v>25195.097468731903</v>
      </c>
      <c r="I1425" s="48">
        <v>16039.890781125119</v>
      </c>
      <c r="J1425" s="48">
        <v>12372.32438273843</v>
      </c>
      <c r="K1425" s="48">
        <v>16944.998903774325</v>
      </c>
      <c r="L1425" s="48">
        <v>14480.946573338113</v>
      </c>
      <c r="M1425" s="48">
        <v>147973.48705962667</v>
      </c>
      <c r="N1425" s="48">
        <v>15080.2391959296</v>
      </c>
    </row>
    <row r="1426" spans="1:14">
      <c r="A1426" s="46">
        <v>1421</v>
      </c>
      <c r="B1426" s="46" t="s">
        <v>4069</v>
      </c>
      <c r="C1426" s="47" t="s">
        <v>4070</v>
      </c>
      <c r="D1426" s="46" t="s">
        <v>1744</v>
      </c>
      <c r="E1426" s="48">
        <v>28608.666209501542</v>
      </c>
      <c r="F1426" s="48">
        <v>39623.818105460741</v>
      </c>
      <c r="G1426" s="48">
        <v>24102.66731512516</v>
      </c>
      <c r="H1426" s="48">
        <v>32079.781562250238</v>
      </c>
      <c r="I1426" s="48">
        <v>26439.380408448</v>
      </c>
      <c r="J1426" s="48">
        <v>13585.532890172006</v>
      </c>
      <c r="K1426" s="48">
        <v>27343.430955880867</v>
      </c>
      <c r="L1426" s="48">
        <v>28486.637123531778</v>
      </c>
      <c r="M1426" s="48">
        <v>108804.03460266667</v>
      </c>
      <c r="N1426" s="48">
        <v>21543.198851328001</v>
      </c>
    </row>
    <row r="1427" spans="1:14" ht="20.399999999999999">
      <c r="A1427" s="46">
        <v>1422</v>
      </c>
      <c r="B1427" s="46" t="s">
        <v>4071</v>
      </c>
      <c r="C1427" s="47" t="s">
        <v>4072</v>
      </c>
      <c r="D1427" s="46" t="s">
        <v>1223</v>
      </c>
      <c r="E1427" s="48">
        <v>230685.75292740922</v>
      </c>
      <c r="F1427" s="48">
        <v>215135.60632302234</v>
      </c>
      <c r="G1427" s="48">
        <v>298560.29905692232</v>
      </c>
      <c r="H1427" s="48">
        <v>357084.39637863013</v>
      </c>
      <c r="I1427" s="48">
        <v>343711.94530982402</v>
      </c>
      <c r="J1427" s="48">
        <v>351169.8090576292</v>
      </c>
      <c r="K1427" s="48">
        <v>322496.98647008534</v>
      </c>
      <c r="L1427" s="48">
        <v>388801.20768144593</v>
      </c>
      <c r="M1427" s="48">
        <v>859116.65722265595</v>
      </c>
      <c r="N1427" s="48">
        <v>279917.96374158846</v>
      </c>
    </row>
    <row r="1428" spans="1:14" ht="20.399999999999999">
      <c r="A1428" s="46">
        <v>1423</v>
      </c>
      <c r="B1428" s="46" t="s">
        <v>4073</v>
      </c>
      <c r="C1428" s="47" t="s">
        <v>4074</v>
      </c>
      <c r="D1428" s="46" t="s">
        <v>1223</v>
      </c>
      <c r="E1428" s="48">
        <v>79196.053760905837</v>
      </c>
      <c r="F1428" s="48">
        <v>53786.186465482235</v>
      </c>
      <c r="G1428" s="48">
        <v>80308.521245992</v>
      </c>
      <c r="H1428" s="48">
        <v>83868.32595242752</v>
      </c>
      <c r="I1428" s="48">
        <v>96944.394830976002</v>
      </c>
      <c r="J1428" s="48">
        <v>220719.86459496961</v>
      </c>
      <c r="K1428" s="48">
        <v>82256.437701402872</v>
      </c>
      <c r="L1428" s="48">
        <v>92582.223475685896</v>
      </c>
      <c r="M1428" s="48">
        <v>257647.9539391147</v>
      </c>
      <c r="N1428" s="48">
        <v>56299.559664803834</v>
      </c>
    </row>
    <row r="1429" spans="1:14" ht="20.399999999999999">
      <c r="A1429" s="46">
        <v>1424</v>
      </c>
      <c r="B1429" s="46" t="s">
        <v>4075</v>
      </c>
      <c r="C1429" s="47" t="s">
        <v>4076</v>
      </c>
      <c r="D1429" s="46" t="s">
        <v>1223</v>
      </c>
      <c r="E1429" s="48">
        <v>76289.776558670754</v>
      </c>
      <c r="F1429" s="48">
        <v>49175.941911298054</v>
      </c>
      <c r="G1429" s="48">
        <v>76353.563352334939</v>
      </c>
      <c r="H1429" s="48">
        <v>103552.28146046516</v>
      </c>
      <c r="I1429" s="48">
        <v>86368.64266759681</v>
      </c>
      <c r="J1429" s="48">
        <v>213512.68534288896</v>
      </c>
      <c r="K1429" s="48">
        <v>84007.077209514217</v>
      </c>
      <c r="L1429" s="48">
        <v>94718.264283005439</v>
      </c>
      <c r="M1429" s="48">
        <v>208033.31416029867</v>
      </c>
      <c r="N1429" s="48">
        <v>69512.721626951679</v>
      </c>
    </row>
    <row r="1430" spans="1:14" ht="20.399999999999999">
      <c r="A1430" s="46">
        <v>1425</v>
      </c>
      <c r="B1430" s="46" t="s">
        <v>4077</v>
      </c>
      <c r="C1430" s="47" t="s">
        <v>4078</v>
      </c>
      <c r="D1430" s="46" t="s">
        <v>1223</v>
      </c>
      <c r="E1430" s="48">
        <v>247140.83207421677</v>
      </c>
      <c r="F1430" s="48">
        <v>189012.19283106047</v>
      </c>
      <c r="G1430" s="48">
        <v>274200.82963042299</v>
      </c>
      <c r="H1430" s="48">
        <v>301502.94334220391</v>
      </c>
      <c r="I1430" s="48">
        <v>315509.9395408128</v>
      </c>
      <c r="J1430" s="48">
        <v>239192.04519753356</v>
      </c>
      <c r="K1430" s="48">
        <v>296343.15137004858</v>
      </c>
      <c r="L1430" s="48">
        <v>325936.84778485552</v>
      </c>
      <c r="M1430" s="48">
        <v>730170.81973434356</v>
      </c>
      <c r="N1430" s="48">
        <v>293323.57828014152</v>
      </c>
    </row>
    <row r="1431" spans="1:14" ht="20.399999999999999">
      <c r="A1431" s="46">
        <v>1426</v>
      </c>
      <c r="B1431" s="46" t="s">
        <v>4079</v>
      </c>
      <c r="C1431" s="47" t="s">
        <v>4080</v>
      </c>
      <c r="D1431" s="46" t="s">
        <v>1223</v>
      </c>
      <c r="E1431" s="48">
        <v>29963.919779849355</v>
      </c>
      <c r="F1431" s="48">
        <v>27661.467325105154</v>
      </c>
      <c r="G1431" s="48">
        <v>30240.122945188352</v>
      </c>
      <c r="H1431" s="48">
        <v>12018.49366221056</v>
      </c>
      <c r="I1431" s="48">
        <v>16744.940925350398</v>
      </c>
      <c r="J1431" s="48">
        <v>23877.745221105764</v>
      </c>
      <c r="K1431" s="48">
        <v>14338.075995501353</v>
      </c>
      <c r="L1431" s="48">
        <v>30836.804270949375</v>
      </c>
      <c r="M1431" s="48">
        <v>273750.95106030937</v>
      </c>
      <c r="N1431" s="48">
        <v>10962.615788812442</v>
      </c>
    </row>
    <row r="1432" spans="1:14" ht="20.399999999999999">
      <c r="A1432" s="46">
        <v>1427</v>
      </c>
      <c r="B1432" s="46" t="s">
        <v>4081</v>
      </c>
      <c r="C1432" s="47" t="s">
        <v>4082</v>
      </c>
      <c r="D1432" s="46" t="s">
        <v>1223</v>
      </c>
      <c r="E1432" s="48">
        <v>8545.8677482111016</v>
      </c>
      <c r="F1432" s="48">
        <v>8454.0734886272003</v>
      </c>
      <c r="G1432" s="48">
        <v>10261.025612887526</v>
      </c>
      <c r="H1432" s="48">
        <v>3362.0446692224</v>
      </c>
      <c r="I1432" s="48">
        <v>11457.064843660801</v>
      </c>
      <c r="J1432" s="48">
        <v>6679.9740897909405</v>
      </c>
      <c r="K1432" s="48">
        <v>11439.43859005517</v>
      </c>
      <c r="L1432" s="48">
        <v>8623.8077826073604</v>
      </c>
      <c r="M1432" s="48">
        <v>51790.720470869339</v>
      </c>
      <c r="N1432" s="48">
        <v>4739.5037472921604</v>
      </c>
    </row>
    <row r="1433" spans="1:14" ht="20.399999999999999">
      <c r="A1433" s="46">
        <v>1428</v>
      </c>
      <c r="B1433" s="46" t="s">
        <v>4083</v>
      </c>
      <c r="C1433" s="47" t="s">
        <v>4084</v>
      </c>
      <c r="D1433" s="46" t="s">
        <v>1744</v>
      </c>
      <c r="E1433" s="48">
        <v>29062.772022350768</v>
      </c>
      <c r="F1433" s="48">
        <v>6148.2983873274889</v>
      </c>
      <c r="G1433" s="48">
        <v>28285.674330756097</v>
      </c>
      <c r="H1433" s="48">
        <v>37746.295684357116</v>
      </c>
      <c r="I1433" s="48">
        <v>33489.881850700796</v>
      </c>
      <c r="J1433" s="48">
        <v>169729.07138649904</v>
      </c>
      <c r="K1433" s="48">
        <v>29626.912110490495</v>
      </c>
      <c r="L1433" s="48">
        <v>54321.502315727354</v>
      </c>
      <c r="M1433" s="48">
        <v>308703.15913607005</v>
      </c>
      <c r="N1433" s="48">
        <v>122322.28307784037</v>
      </c>
    </row>
    <row r="1434" spans="1:14" ht="20.399999999999999">
      <c r="A1434" s="46">
        <v>1429</v>
      </c>
      <c r="B1434" s="46" t="s">
        <v>4085</v>
      </c>
      <c r="C1434" s="47" t="s">
        <v>4086</v>
      </c>
      <c r="D1434" s="46" t="s">
        <v>1744</v>
      </c>
      <c r="E1434" s="48">
        <v>2656519.0051680002</v>
      </c>
      <c r="F1434" s="48">
        <v>6148.2983873274889</v>
      </c>
      <c r="G1434" s="48">
        <v>73588.694849622931</v>
      </c>
      <c r="H1434" s="48">
        <v>77998.130677544439</v>
      </c>
      <c r="I1434" s="48">
        <v>86368.64266759681</v>
      </c>
      <c r="J1434" s="48">
        <v>256791.79675163317</v>
      </c>
      <c r="K1434" s="48">
        <v>77837.535922470925</v>
      </c>
      <c r="L1434" s="48">
        <v>13056.484152319999</v>
      </c>
      <c r="M1434" s="48">
        <v>826475.44684185588</v>
      </c>
      <c r="N1434" s="48">
        <v>193745.16833627652</v>
      </c>
    </row>
    <row r="1435" spans="1:14" ht="20.399999999999999">
      <c r="A1435" s="46">
        <v>1430</v>
      </c>
      <c r="B1435" s="46" t="s">
        <v>4087</v>
      </c>
      <c r="C1435" s="47" t="s">
        <v>4088</v>
      </c>
      <c r="D1435" s="46" t="s">
        <v>1744</v>
      </c>
      <c r="E1435" s="48">
        <v>479354.09604364797</v>
      </c>
      <c r="F1435" s="48">
        <v>6148.2983873274889</v>
      </c>
      <c r="G1435" s="48">
        <v>104360.47782949377</v>
      </c>
      <c r="H1435" s="48">
        <v>114497.53212535501</v>
      </c>
      <c r="I1435" s="48">
        <v>68742.389061964801</v>
      </c>
      <c r="J1435" s="48">
        <v>244323.37664553369</v>
      </c>
      <c r="K1435" s="48">
        <v>59910.578430326837</v>
      </c>
      <c r="L1435" s="48">
        <v>23501.671474175997</v>
      </c>
      <c r="M1435" s="48">
        <v>670232.85315242677</v>
      </c>
      <c r="N1435" s="48">
        <v>147535.00680017791</v>
      </c>
    </row>
    <row r="1436" spans="1:14" ht="20.399999999999999">
      <c r="A1436" s="46">
        <v>1431</v>
      </c>
      <c r="B1436" s="46" t="s">
        <v>4089</v>
      </c>
      <c r="C1436" s="47" t="s">
        <v>4090</v>
      </c>
      <c r="D1436" s="46" t="s">
        <v>1223</v>
      </c>
      <c r="E1436" s="48">
        <v>23267.87728838031</v>
      </c>
      <c r="F1436" s="48">
        <v>22283.501502764546</v>
      </c>
      <c r="G1436" s="48">
        <v>32967.198148873045</v>
      </c>
      <c r="H1436" s="48">
        <v>34305.912110220794</v>
      </c>
      <c r="I1436" s="48">
        <v>38777.757932390399</v>
      </c>
      <c r="J1436" s="48">
        <v>26071.250226476506</v>
      </c>
      <c r="K1436" s="48">
        <v>34785.411490714752</v>
      </c>
      <c r="L1436" s="48">
        <v>22656.916949520899</v>
      </c>
      <c r="M1436" s="48">
        <v>104016.65708014934</v>
      </c>
      <c r="N1436" s="48">
        <v>32889.283579694078</v>
      </c>
    </row>
    <row r="1437" spans="1:14" ht="20.399999999999999">
      <c r="A1437" s="46">
        <v>1432</v>
      </c>
      <c r="B1437" s="46" t="s">
        <v>4091</v>
      </c>
      <c r="C1437" s="47" t="s">
        <v>4092</v>
      </c>
      <c r="D1437" s="46" t="s">
        <v>1223</v>
      </c>
      <c r="E1437" s="48">
        <v>30992.116252542866</v>
      </c>
      <c r="F1437" s="48">
        <v>28891.388132253698</v>
      </c>
      <c r="G1437" s="48">
        <v>35742.572551558216</v>
      </c>
      <c r="H1437" s="48">
        <v>45676.80415847629</v>
      </c>
      <c r="I1437" s="48">
        <v>38777.757932390399</v>
      </c>
      <c r="J1437" s="48">
        <v>23061.53217080763</v>
      </c>
      <c r="K1437" s="48">
        <v>40978.395695053558</v>
      </c>
      <c r="L1437" s="48">
        <v>28057.078794920446</v>
      </c>
      <c r="M1437" s="48">
        <v>133176.13835366399</v>
      </c>
      <c r="N1437" s="48">
        <v>43804.504331033604</v>
      </c>
    </row>
    <row r="1438" spans="1:14">
      <c r="A1438" s="46">
        <v>1433</v>
      </c>
      <c r="B1438" s="46" t="s">
        <v>4093</v>
      </c>
      <c r="C1438" s="47" t="s">
        <v>4094</v>
      </c>
      <c r="D1438" s="46" t="s">
        <v>1223</v>
      </c>
      <c r="E1438" s="48">
        <v>30992.116252542866</v>
      </c>
      <c r="F1438" s="48">
        <v>276602.92241531442</v>
      </c>
      <c r="G1438" s="48">
        <v>26526.015076980195</v>
      </c>
      <c r="H1438" s="48">
        <v>13209.245016902143</v>
      </c>
      <c r="I1438" s="48">
        <v>29788.368593518084</v>
      </c>
      <c r="J1438" s="48">
        <v>8746.9930992876671</v>
      </c>
      <c r="K1438" s="48">
        <v>29401.912983214599</v>
      </c>
      <c r="L1438" s="48">
        <v>11289.941846511105</v>
      </c>
      <c r="M1438" s="48">
        <v>76162.824221866671</v>
      </c>
      <c r="N1438" s="48">
        <v>11202.463402690559</v>
      </c>
    </row>
    <row r="1439" spans="1:14" ht="20.399999999999999">
      <c r="A1439" s="46">
        <v>1434</v>
      </c>
      <c r="B1439" s="46" t="s">
        <v>4095</v>
      </c>
      <c r="C1439" s="47" t="s">
        <v>4096</v>
      </c>
      <c r="D1439" s="46" t="s">
        <v>1744</v>
      </c>
      <c r="E1439" s="48">
        <v>383379.02388355468</v>
      </c>
      <c r="F1439" s="48">
        <v>353437.72035488713</v>
      </c>
      <c r="G1439" s="48">
        <v>352031.5778131953</v>
      </c>
      <c r="H1439" s="48">
        <v>472232.14141477068</v>
      </c>
      <c r="I1439" s="48">
        <v>396590.70612672</v>
      </c>
      <c r="J1439" s="48">
        <v>40449.284547207295</v>
      </c>
      <c r="K1439" s="48">
        <v>388934.30221677362</v>
      </c>
      <c r="L1439" s="48">
        <v>99704.535580776443</v>
      </c>
      <c r="M1439" s="48">
        <v>582754.40933188272</v>
      </c>
      <c r="N1439" s="48">
        <v>327933.44534142839</v>
      </c>
    </row>
    <row r="1440" spans="1:14">
      <c r="A1440" s="46">
        <v>1435</v>
      </c>
      <c r="B1440" s="46" t="s">
        <v>4097</v>
      </c>
      <c r="C1440" s="47" t="s">
        <v>4098</v>
      </c>
      <c r="D1440" s="46" t="s">
        <v>1744</v>
      </c>
      <c r="E1440" s="48">
        <v>704017.49768105068</v>
      </c>
      <c r="F1440" s="48">
        <v>99884.715062078467</v>
      </c>
      <c r="G1440" s="48">
        <v>142785.71068977154</v>
      </c>
      <c r="H1440" s="48">
        <v>133981.72342586215</v>
      </c>
      <c r="I1440" s="48">
        <v>149823.15564787202</v>
      </c>
      <c r="J1440" s="48">
        <v>96299.566414254878</v>
      </c>
      <c r="K1440" s="48">
        <v>147179.21760702721</v>
      </c>
      <c r="L1440" s="48">
        <v>77653.439495923216</v>
      </c>
      <c r="M1440" s="48">
        <v>186707.72337817602</v>
      </c>
      <c r="N1440" s="48">
        <v>708558.68264669133</v>
      </c>
    </row>
    <row r="1441" spans="1:14">
      <c r="A1441" s="46">
        <v>1436</v>
      </c>
      <c r="B1441" s="46" t="s">
        <v>4099</v>
      </c>
      <c r="C1441" s="47" t="s">
        <v>4100</v>
      </c>
      <c r="D1441" s="46" t="s">
        <v>1744</v>
      </c>
      <c r="E1441" s="48">
        <v>365680.51254797715</v>
      </c>
      <c r="F1441" s="48">
        <v>38418.704618201598</v>
      </c>
      <c r="G1441" s="48">
        <v>80388.77292583423</v>
      </c>
      <c r="H1441" s="48">
        <v>78371.546124300789</v>
      </c>
      <c r="I1441" s="48">
        <v>60810.5749394304</v>
      </c>
      <c r="J1441" s="48">
        <v>40534.977908514542</v>
      </c>
      <c r="K1441" s="48">
        <v>59332.877968402252</v>
      </c>
      <c r="L1441" s="48">
        <v>54321.502315727354</v>
      </c>
      <c r="M1441" s="48">
        <v>1148535.3892657496</v>
      </c>
      <c r="N1441" s="48">
        <v>293320.70585362805</v>
      </c>
    </row>
    <row r="1442" spans="1:14">
      <c r="A1442" s="46">
        <v>1437</v>
      </c>
      <c r="B1442" s="46" t="s">
        <v>4101</v>
      </c>
      <c r="C1442" s="47" t="s">
        <v>4102</v>
      </c>
      <c r="D1442" s="46" t="s">
        <v>1223</v>
      </c>
      <c r="E1442" s="48">
        <v>673591.70183333231</v>
      </c>
      <c r="F1442" s="48">
        <v>270455.92967640213</v>
      </c>
      <c r="G1442" s="48">
        <v>867760.04973149183</v>
      </c>
      <c r="H1442" s="48">
        <v>845936.13647088886</v>
      </c>
      <c r="I1442" s="48">
        <v>498822.97703938565</v>
      </c>
      <c r="J1442" s="48">
        <v>526048.41001973988</v>
      </c>
      <c r="K1442" s="48">
        <v>497304.82781633263</v>
      </c>
      <c r="L1442" s="48">
        <v>1032411.4544311536</v>
      </c>
      <c r="M1442" s="48">
        <v>459335.81680138584</v>
      </c>
      <c r="N1442" s="48">
        <v>419306.76894945087</v>
      </c>
    </row>
    <row r="1443" spans="1:14" ht="20.399999999999999">
      <c r="A1443" s="46">
        <v>1438</v>
      </c>
      <c r="B1443" s="46" t="s">
        <v>4103</v>
      </c>
      <c r="C1443" s="47" t="s">
        <v>4104</v>
      </c>
      <c r="D1443" s="46" t="s">
        <v>1744</v>
      </c>
      <c r="E1443" s="48">
        <v>23525.834618179386</v>
      </c>
      <c r="F1443" s="48">
        <v>21515.78023460813</v>
      </c>
      <c r="G1443" s="48">
        <v>38526.754532040439</v>
      </c>
      <c r="H1443" s="48">
        <v>35971.919488056832</v>
      </c>
      <c r="I1443" s="48">
        <v>43237.200094615291</v>
      </c>
      <c r="J1443" s="48">
        <v>31511.769664390875</v>
      </c>
      <c r="K1443" s="48">
        <v>42731.591009937743</v>
      </c>
      <c r="L1443" s="48">
        <v>99704.535580776443</v>
      </c>
      <c r="M1443" s="48">
        <v>737908.96267528553</v>
      </c>
      <c r="N1443" s="48">
        <v>251180.77268717368</v>
      </c>
    </row>
    <row r="1444" spans="1:14" ht="20.399999999999999">
      <c r="A1444" s="46">
        <v>1439</v>
      </c>
      <c r="B1444" s="46" t="s">
        <v>4105</v>
      </c>
      <c r="C1444" s="47" t="s">
        <v>4106</v>
      </c>
      <c r="D1444" s="46" t="s">
        <v>1744</v>
      </c>
      <c r="E1444" s="48">
        <v>51465.325456246144</v>
      </c>
      <c r="F1444" s="48">
        <v>38418.704618201598</v>
      </c>
      <c r="G1444" s="48">
        <v>50944.925779643425</v>
      </c>
      <c r="H1444" s="48">
        <v>59514.066063105027</v>
      </c>
      <c r="I1444" s="48">
        <v>59047.949578867199</v>
      </c>
      <c r="J1444" s="48">
        <v>56897.076605550617</v>
      </c>
      <c r="K1444" s="48">
        <v>54630.810425295822</v>
      </c>
      <c r="L1444" s="48">
        <v>64798.025199548923</v>
      </c>
      <c r="M1444" s="48">
        <v>848236.25376238953</v>
      </c>
      <c r="N1444" s="48">
        <v>279917.96374158846</v>
      </c>
    </row>
    <row r="1445" spans="1:14" ht="20.399999999999999">
      <c r="A1445" s="46">
        <v>1440</v>
      </c>
      <c r="B1445" s="46" t="s">
        <v>4107</v>
      </c>
      <c r="C1445" s="47" t="s">
        <v>4108</v>
      </c>
      <c r="D1445" s="46" t="s">
        <v>1223</v>
      </c>
      <c r="E1445" s="48">
        <v>136231.74385476921</v>
      </c>
      <c r="F1445" s="48">
        <v>145985.85495550517</v>
      </c>
      <c r="G1445" s="48">
        <v>152802.07476307394</v>
      </c>
      <c r="H1445" s="48">
        <v>175417.78153166489</v>
      </c>
      <c r="I1445" s="48">
        <v>169018.14582440525</v>
      </c>
      <c r="J1445" s="48">
        <v>162739.90930679388</v>
      </c>
      <c r="K1445" s="48">
        <v>171945.16149815655</v>
      </c>
      <c r="L1445" s="48">
        <v>87834.88583790233</v>
      </c>
      <c r="M1445" s="48">
        <v>189754.2363470507</v>
      </c>
      <c r="N1445" s="48">
        <v>62618.89799452672</v>
      </c>
    </row>
    <row r="1446" spans="1:14">
      <c r="A1446" s="46">
        <v>1441</v>
      </c>
      <c r="B1446" s="46" t="s">
        <v>4109</v>
      </c>
      <c r="C1446" s="47" t="s">
        <v>4110</v>
      </c>
      <c r="D1446" s="46" t="s">
        <v>1223</v>
      </c>
      <c r="E1446" s="48">
        <v>54492.697541907692</v>
      </c>
      <c r="F1446" s="48">
        <v>49175.941911298054</v>
      </c>
      <c r="G1446" s="48">
        <v>89436.916443391994</v>
      </c>
      <c r="H1446" s="48">
        <v>153616.06429412097</v>
      </c>
      <c r="I1446" s="48">
        <v>65217.138340838399</v>
      </c>
      <c r="J1446" s="48">
        <v>64684.433787423732</v>
      </c>
      <c r="K1446" s="48">
        <v>61248.834109080832</v>
      </c>
      <c r="L1446" s="48">
        <v>68842.92398993767</v>
      </c>
      <c r="M1446" s="48">
        <v>255036.65710865069</v>
      </c>
      <c r="N1446" s="48">
        <v>98380.608087731191</v>
      </c>
    </row>
    <row r="1447" spans="1:14">
      <c r="A1447" s="46">
        <v>1442</v>
      </c>
      <c r="B1447" s="46" t="s">
        <v>4111</v>
      </c>
      <c r="C1447" s="47" t="s">
        <v>4112</v>
      </c>
      <c r="D1447" s="46" t="s">
        <v>1223</v>
      </c>
      <c r="E1447" s="48">
        <v>96270.432324036912</v>
      </c>
      <c r="F1447" s="48">
        <v>122935.93783299942</v>
      </c>
      <c r="G1447" s="48">
        <v>182691.54885292239</v>
      </c>
      <c r="H1447" s="48">
        <v>371631.93102114508</v>
      </c>
      <c r="I1447" s="48">
        <v>99412.070335764467</v>
      </c>
      <c r="J1447" s="48">
        <v>298016.86207353446</v>
      </c>
      <c r="K1447" s="48">
        <v>117397.75850492253</v>
      </c>
      <c r="L1447" s="48">
        <v>99466.907569204239</v>
      </c>
      <c r="M1447" s="48">
        <v>429123.11247291736</v>
      </c>
      <c r="N1447" s="48">
        <v>183260.81156196352</v>
      </c>
    </row>
    <row r="1448" spans="1:14" ht="20.399999999999999">
      <c r="A1448" s="46">
        <v>1443</v>
      </c>
      <c r="B1448" s="46" t="s">
        <v>4113</v>
      </c>
      <c r="C1448" s="47" t="s">
        <v>4114</v>
      </c>
      <c r="D1448" s="46" t="s">
        <v>1223</v>
      </c>
      <c r="E1448" s="48">
        <v>219787.21341902771</v>
      </c>
      <c r="F1448" s="48">
        <v>150597.40515810458</v>
      </c>
      <c r="G1448" s="48">
        <v>268660.27075810946</v>
      </c>
      <c r="H1448" s="48">
        <v>371631.93102114508</v>
      </c>
      <c r="I1448" s="48">
        <v>304757.9248413773</v>
      </c>
      <c r="J1448" s="48">
        <v>312971.75902160176</v>
      </c>
      <c r="K1448" s="48">
        <v>294731.93552795774</v>
      </c>
      <c r="L1448" s="48">
        <v>346509.94986366614</v>
      </c>
      <c r="M1448" s="48">
        <v>782083.40072396817</v>
      </c>
      <c r="N1448" s="48">
        <v>348590.50061333837</v>
      </c>
    </row>
    <row r="1449" spans="1:14" ht="20.399999999999999">
      <c r="A1449" s="46">
        <v>1444</v>
      </c>
      <c r="B1449" s="46" t="s">
        <v>4115</v>
      </c>
      <c r="C1449" s="47" t="s">
        <v>4116</v>
      </c>
      <c r="D1449" s="46" t="s">
        <v>1223</v>
      </c>
      <c r="E1449" s="48">
        <v>265136.73846020637</v>
      </c>
      <c r="F1449" s="48">
        <v>207453.17104779725</v>
      </c>
      <c r="G1449" s="48">
        <v>269450.18804932479</v>
      </c>
      <c r="H1449" s="48">
        <v>371631.93102114508</v>
      </c>
      <c r="I1449" s="48">
        <v>306520.55020194052</v>
      </c>
      <c r="J1449" s="48">
        <v>357656.27038450172</v>
      </c>
      <c r="K1449" s="48">
        <v>294731.93552795774</v>
      </c>
      <c r="L1449" s="48">
        <v>346509.94986366614</v>
      </c>
      <c r="M1449" s="48">
        <v>860422.30563788814</v>
      </c>
      <c r="N1449" s="48">
        <v>348590.50061333837</v>
      </c>
    </row>
    <row r="1450" spans="1:14" ht="20.399999999999999">
      <c r="A1450" s="46">
        <v>1445</v>
      </c>
      <c r="B1450" s="46" t="s">
        <v>4117</v>
      </c>
      <c r="C1450" s="47" t="s">
        <v>4118</v>
      </c>
      <c r="D1450" s="46" t="s">
        <v>1223</v>
      </c>
      <c r="E1450" s="48">
        <v>265136.73846020637</v>
      </c>
      <c r="F1450" s="48">
        <v>207453.17104779725</v>
      </c>
      <c r="G1450" s="48">
        <v>270240.10534054012</v>
      </c>
      <c r="H1450" s="48">
        <v>371631.93102114508</v>
      </c>
      <c r="I1450" s="48">
        <v>308283.17556250363</v>
      </c>
      <c r="J1450" s="48">
        <v>312971.75902160176</v>
      </c>
      <c r="K1450" s="48">
        <v>294731.93552795774</v>
      </c>
      <c r="L1450" s="48">
        <v>346509.94986366614</v>
      </c>
      <c r="M1450" s="48">
        <v>903508.70334054402</v>
      </c>
      <c r="N1450" s="48">
        <v>249470.24269837822</v>
      </c>
    </row>
    <row r="1451" spans="1:14" ht="20.399999999999999">
      <c r="A1451" s="46">
        <v>1446</v>
      </c>
      <c r="B1451" s="46" t="s">
        <v>4119</v>
      </c>
      <c r="C1451" s="47" t="s">
        <v>4120</v>
      </c>
      <c r="D1451" s="46" t="s">
        <v>1223</v>
      </c>
      <c r="E1451" s="48">
        <v>178554.40561231755</v>
      </c>
      <c r="F1451" s="48">
        <v>150597.40515810458</v>
      </c>
      <c r="G1451" s="48">
        <v>206932.21733011969</v>
      </c>
      <c r="H1451" s="48">
        <v>211597.29911774362</v>
      </c>
      <c r="I1451" s="48">
        <v>174323.64815970047</v>
      </c>
      <c r="J1451" s="48">
        <v>87909.568927253611</v>
      </c>
      <c r="K1451" s="48">
        <v>167173.87565714074</v>
      </c>
      <c r="L1451" s="48">
        <v>196096.6411321093</v>
      </c>
      <c r="M1451" s="48">
        <v>430428.76088814938</v>
      </c>
      <c r="N1451" s="48">
        <v>140030.79253363202</v>
      </c>
    </row>
    <row r="1452" spans="1:14" ht="20.399999999999999">
      <c r="A1452" s="46">
        <v>1447</v>
      </c>
      <c r="B1452" s="46" t="s">
        <v>4121</v>
      </c>
      <c r="C1452" s="47" t="s">
        <v>4122</v>
      </c>
      <c r="D1452" s="46" t="s">
        <v>1223</v>
      </c>
      <c r="E1452" s="48">
        <v>76251.328933182856</v>
      </c>
      <c r="F1452" s="48">
        <v>69152.362664347645</v>
      </c>
      <c r="G1452" s="48">
        <v>84532.603960766137</v>
      </c>
      <c r="H1452" s="48">
        <v>106675.39246970009</v>
      </c>
      <c r="I1452" s="48">
        <v>92537.831429568017</v>
      </c>
      <c r="J1452" s="48">
        <v>87824.614301819674</v>
      </c>
      <c r="K1452" s="48">
        <v>96088.640218422574</v>
      </c>
      <c r="L1452" s="48">
        <v>98713.54843361536</v>
      </c>
      <c r="M1452" s="48">
        <v>230229.33721924268</v>
      </c>
      <c r="N1452" s="48">
        <v>75975.68128235008</v>
      </c>
    </row>
    <row r="1453" spans="1:14" ht="20.399999999999999">
      <c r="A1453" s="46">
        <v>1448</v>
      </c>
      <c r="B1453" s="46" t="s">
        <v>4123</v>
      </c>
      <c r="C1453" s="47" t="s">
        <v>4124</v>
      </c>
      <c r="D1453" s="46" t="s">
        <v>1744</v>
      </c>
      <c r="E1453" s="48">
        <v>113893.06797188132</v>
      </c>
      <c r="F1453" s="48">
        <v>17366.429571000834</v>
      </c>
      <c r="G1453" s="48">
        <v>129544.85592473661</v>
      </c>
      <c r="H1453" s="48">
        <v>159336.11000125235</v>
      </c>
      <c r="I1453" s="48">
        <v>145522.3497680978</v>
      </c>
      <c r="J1453" s="48">
        <v>21862.948231273072</v>
      </c>
      <c r="K1453" s="48">
        <v>143544.6841135459</v>
      </c>
      <c r="L1453" s="48">
        <v>24577.52576832717</v>
      </c>
      <c r="M1453" s="48">
        <v>391259.30843118939</v>
      </c>
      <c r="N1453" s="48">
        <v>114753.4392147405</v>
      </c>
    </row>
    <row r="1454" spans="1:14" ht="20.399999999999999">
      <c r="A1454" s="46">
        <v>1449</v>
      </c>
      <c r="B1454" s="46" t="s">
        <v>4125</v>
      </c>
      <c r="C1454" s="47" t="s">
        <v>4126</v>
      </c>
      <c r="D1454" s="46" t="s">
        <v>1744</v>
      </c>
      <c r="E1454" s="48">
        <v>158720.57739310598</v>
      </c>
      <c r="F1454" s="48">
        <v>24127.077065072132</v>
      </c>
      <c r="G1454" s="48">
        <v>181818.81754684987</v>
      </c>
      <c r="H1454" s="48">
        <v>224087.13185785292</v>
      </c>
      <c r="I1454" s="48">
        <v>203759.49168110592</v>
      </c>
      <c r="J1454" s="48">
        <v>30468.290228343802</v>
      </c>
      <c r="K1454" s="48">
        <v>201951.91937384839</v>
      </c>
      <c r="L1454" s="48">
        <v>34251.074876781058</v>
      </c>
      <c r="M1454" s="48">
        <v>521824.14995438937</v>
      </c>
      <c r="N1454" s="48">
        <v>157839.83691739649</v>
      </c>
    </row>
    <row r="1455" spans="1:14" ht="20.399999999999999">
      <c r="A1455" s="46">
        <v>1450</v>
      </c>
      <c r="B1455" s="46" t="s">
        <v>4127</v>
      </c>
      <c r="C1455" s="47" t="s">
        <v>4128</v>
      </c>
      <c r="D1455" s="46" t="s">
        <v>1744</v>
      </c>
      <c r="E1455" s="48">
        <v>178467.49480535835</v>
      </c>
      <c r="F1455" s="48">
        <v>184403.25392529153</v>
      </c>
      <c r="G1455" s="48">
        <v>226414.78309834984</v>
      </c>
      <c r="H1455" s="48">
        <v>272892.26961922506</v>
      </c>
      <c r="I1455" s="48">
        <v>264393.80408448004</v>
      </c>
      <c r="J1455" s="48">
        <v>188683.95281947113</v>
      </c>
      <c r="K1455" s="48">
        <v>240829.26563911056</v>
      </c>
      <c r="L1455" s="48">
        <v>1250747.2050199097</v>
      </c>
      <c r="M1455" s="48">
        <v>2727934.7555580586</v>
      </c>
      <c r="N1455" s="48">
        <v>189669.19511360524</v>
      </c>
    </row>
    <row r="1456" spans="1:14" ht="20.399999999999999">
      <c r="A1456" s="46">
        <v>1451</v>
      </c>
      <c r="B1456" s="46" t="s">
        <v>4129</v>
      </c>
      <c r="C1456" s="47" t="s">
        <v>4130</v>
      </c>
      <c r="D1456" s="46" t="s">
        <v>1744</v>
      </c>
      <c r="E1456" s="48">
        <v>286136.91150873236</v>
      </c>
      <c r="F1456" s="48">
        <v>282749.91515422671</v>
      </c>
      <c r="G1456" s="48">
        <v>340027.79717656382</v>
      </c>
      <c r="H1456" s="48">
        <v>444842.24896003376</v>
      </c>
      <c r="I1456" s="48">
        <v>387777.57932390401</v>
      </c>
      <c r="J1456" s="48">
        <v>351638.27570901444</v>
      </c>
      <c r="K1456" s="48">
        <v>370962.13338413107</v>
      </c>
      <c r="L1456" s="48">
        <v>2315216.2449902548</v>
      </c>
      <c r="M1456" s="48">
        <v>5051031.4591665156</v>
      </c>
      <c r="N1456" s="48">
        <v>309163.5742888946</v>
      </c>
    </row>
    <row r="1457" spans="1:14" ht="20.399999999999999">
      <c r="A1457" s="46">
        <v>1452</v>
      </c>
      <c r="B1457" s="46" t="s">
        <v>4131</v>
      </c>
      <c r="C1457" s="47" t="s">
        <v>4132</v>
      </c>
      <c r="D1457" s="46" t="s">
        <v>1744</v>
      </c>
      <c r="E1457" s="48">
        <v>484969.54867372138</v>
      </c>
      <c r="F1457" s="48">
        <v>507103.39928878698</v>
      </c>
      <c r="G1457" s="48">
        <v>572901.73396518175</v>
      </c>
      <c r="H1457" s="48">
        <v>753920.56440741371</v>
      </c>
      <c r="I1457" s="48">
        <v>652171.38340838405</v>
      </c>
      <c r="J1457" s="48">
        <v>535176.30254250008</v>
      </c>
      <c r="K1457" s="48">
        <v>626204.386596567</v>
      </c>
      <c r="L1457" s="48">
        <v>3379682.6736637694</v>
      </c>
      <c r="M1457" s="48">
        <v>7373344.7737258328</v>
      </c>
      <c r="N1457" s="48">
        <v>523998.09808736446</v>
      </c>
    </row>
    <row r="1458" spans="1:14" ht="20.399999999999999">
      <c r="A1458" s="46">
        <v>1453</v>
      </c>
      <c r="B1458" s="46" t="s">
        <v>4133</v>
      </c>
      <c r="C1458" s="47" t="s">
        <v>4134</v>
      </c>
      <c r="D1458" s="46" t="s">
        <v>1223</v>
      </c>
      <c r="E1458" s="48">
        <v>96270.432324036912</v>
      </c>
      <c r="F1458" s="48">
        <v>82983.09632690021</v>
      </c>
      <c r="G1458" s="48">
        <v>134338.1654432205</v>
      </c>
      <c r="H1458" s="48">
        <v>101626.45004799795</v>
      </c>
      <c r="I1458" s="48">
        <v>105581.25909773567</v>
      </c>
      <c r="J1458" s="48">
        <v>117116.6628463104</v>
      </c>
      <c r="K1458" s="48">
        <v>102558.35660436979</v>
      </c>
      <c r="L1458" s="48">
        <v>128708.2094767401</v>
      </c>
      <c r="M1458" s="48">
        <v>334681.21043780266</v>
      </c>
      <c r="N1458" s="48">
        <v>93353.861689088008</v>
      </c>
    </row>
    <row r="1459" spans="1:14">
      <c r="A1459" s="46">
        <v>1454</v>
      </c>
      <c r="B1459" s="46" t="s">
        <v>4135</v>
      </c>
      <c r="C1459" s="47" t="s">
        <v>4136</v>
      </c>
      <c r="D1459" s="46" t="s">
        <v>1744</v>
      </c>
      <c r="E1459" s="48">
        <v>41436.549948075175</v>
      </c>
      <c r="F1459" s="48">
        <v>8608.1400016245771</v>
      </c>
      <c r="G1459" s="48">
        <v>10536.582710922241</v>
      </c>
      <c r="H1459" s="48">
        <v>10271.536082630144</v>
      </c>
      <c r="I1459" s="48">
        <v>9341.9144109849585</v>
      </c>
      <c r="J1459" s="48">
        <v>46835.494010683426</v>
      </c>
      <c r="K1459" s="48">
        <v>9243.2073907934209</v>
      </c>
      <c r="L1459" s="48">
        <v>9507.7317597194233</v>
      </c>
      <c r="M1459" s="48">
        <v>191059.88476228269</v>
      </c>
      <c r="N1459" s="48">
        <v>9310.970543543961</v>
      </c>
    </row>
    <row r="1460" spans="1:14">
      <c r="A1460" s="46">
        <v>1455</v>
      </c>
      <c r="B1460" s="46" t="s">
        <v>4137</v>
      </c>
      <c r="C1460" s="47" t="s">
        <v>4138</v>
      </c>
      <c r="D1460" s="46" t="s">
        <v>1744</v>
      </c>
      <c r="E1460" s="48">
        <v>106143.29816979636</v>
      </c>
      <c r="F1460" s="48">
        <v>16905.535680423935</v>
      </c>
      <c r="G1460" s="48">
        <v>26256.58963031552</v>
      </c>
      <c r="H1460" s="48">
        <v>25585.486344886271</v>
      </c>
      <c r="I1460" s="48">
        <v>23072.765969772285</v>
      </c>
      <c r="J1460" s="48">
        <v>19443.708365744449</v>
      </c>
      <c r="K1460" s="48">
        <v>23060.42759224835</v>
      </c>
      <c r="L1460" s="48">
        <v>23677.934010232326</v>
      </c>
      <c r="M1460" s="48">
        <v>572866.29866719234</v>
      </c>
      <c r="N1460" s="48">
        <v>27144.430552673282</v>
      </c>
    </row>
    <row r="1461" spans="1:14" ht="20.399999999999999">
      <c r="A1461" s="46">
        <v>1456</v>
      </c>
      <c r="B1461" s="46" t="s">
        <v>4139</v>
      </c>
      <c r="C1461" s="47" t="s">
        <v>4140</v>
      </c>
      <c r="D1461" s="46" t="s">
        <v>1744</v>
      </c>
      <c r="E1461" s="48">
        <v>30992.116252542866</v>
      </c>
      <c r="F1461" s="48">
        <v>6302.3649003248638</v>
      </c>
      <c r="G1461" s="48">
        <v>6141.2119805538168</v>
      </c>
      <c r="H1461" s="48">
        <v>5055.4706637783038</v>
      </c>
      <c r="I1461" s="48">
        <v>6874.2389061964795</v>
      </c>
      <c r="J1461" s="48">
        <v>23061.53217080763</v>
      </c>
      <c r="K1461" s="48">
        <v>6829.2919595021194</v>
      </c>
      <c r="L1461" s="48">
        <v>4676.8326233610242</v>
      </c>
      <c r="M1461" s="48">
        <v>1118070.2595770028</v>
      </c>
      <c r="N1461" s="48">
        <v>4524.0717587788795</v>
      </c>
    </row>
    <row r="1462" spans="1:14">
      <c r="A1462" s="46">
        <v>1457</v>
      </c>
      <c r="B1462" s="46" t="s">
        <v>4141</v>
      </c>
      <c r="C1462" s="47" t="s">
        <v>4142</v>
      </c>
      <c r="D1462" s="46" t="s">
        <v>1744</v>
      </c>
      <c r="E1462" s="48">
        <v>398937.91041981772</v>
      </c>
      <c r="F1462" s="48">
        <v>61468.621740707327</v>
      </c>
      <c r="G1462" s="48">
        <v>96879.112410214395</v>
      </c>
      <c r="H1462" s="48">
        <v>94429.715983239163</v>
      </c>
      <c r="I1462" s="48">
        <v>87778.742956047368</v>
      </c>
      <c r="J1462" s="48">
        <v>77742.431186257003</v>
      </c>
      <c r="K1462" s="48">
        <v>85351.607834551847</v>
      </c>
      <c r="L1462" s="48">
        <v>87402.716212460538</v>
      </c>
      <c r="M1462" s="48">
        <v>1300129.8745969529</v>
      </c>
      <c r="N1462" s="48">
        <v>95337.272196666949</v>
      </c>
    </row>
    <row r="1463" spans="1:14">
      <c r="A1463" s="46">
        <v>1458</v>
      </c>
      <c r="B1463" s="46" t="s">
        <v>4143</v>
      </c>
      <c r="C1463" s="47" t="s">
        <v>4144</v>
      </c>
      <c r="D1463" s="46" t="s">
        <v>1744</v>
      </c>
      <c r="E1463" s="48">
        <v>80562.004045956346</v>
      </c>
      <c r="F1463" s="48">
        <v>138303.41968028006</v>
      </c>
      <c r="G1463" s="48">
        <v>179996.6905238835</v>
      </c>
      <c r="H1463" s="48">
        <v>200927.54026846771</v>
      </c>
      <c r="I1463" s="48">
        <v>163042.84585209601</v>
      </c>
      <c r="J1463" s="48">
        <v>165419.67368732847</v>
      </c>
      <c r="K1463" s="48">
        <v>160639.32991043205</v>
      </c>
      <c r="L1463" s="48">
        <v>77686.080706303997</v>
      </c>
      <c r="M1463" s="48">
        <v>229663.55623930879</v>
      </c>
      <c r="N1463" s="48">
        <v>202856.50523713147</v>
      </c>
    </row>
    <row r="1464" spans="1:14" ht="20.399999999999999">
      <c r="A1464" s="46">
        <v>1459</v>
      </c>
      <c r="B1464" s="46" t="s">
        <v>4145</v>
      </c>
      <c r="C1464" s="47" t="s">
        <v>4146</v>
      </c>
      <c r="D1464" s="46" t="s">
        <v>1744</v>
      </c>
      <c r="E1464" s="48">
        <v>23267.87728838031</v>
      </c>
      <c r="F1464" s="48">
        <v>28593.700293580798</v>
      </c>
      <c r="G1464" s="48">
        <v>27213.045641014756</v>
      </c>
      <c r="H1464" s="48">
        <v>34305.912110220794</v>
      </c>
      <c r="I1464" s="48">
        <v>29929.37862236314</v>
      </c>
      <c r="J1464" s="48">
        <v>3100.708693726393</v>
      </c>
      <c r="K1464" s="48">
        <v>30793.946361719387</v>
      </c>
      <c r="L1464" s="48">
        <v>3774.6295684357124</v>
      </c>
      <c r="M1464" s="48">
        <v>125777.46400068268</v>
      </c>
      <c r="N1464" s="48">
        <v>32889.283579694078</v>
      </c>
    </row>
    <row r="1465" spans="1:14" ht="20.399999999999999">
      <c r="A1465" s="46">
        <v>1460</v>
      </c>
      <c r="B1465" s="46" t="s">
        <v>4147</v>
      </c>
      <c r="C1465" s="47" t="s">
        <v>4148</v>
      </c>
      <c r="D1465" s="46" t="s">
        <v>1223</v>
      </c>
      <c r="E1465" s="48">
        <v>158720.57739310598</v>
      </c>
      <c r="F1465" s="48">
        <v>144449.10677077709</v>
      </c>
      <c r="G1465" s="48">
        <v>166274.32567979523</v>
      </c>
      <c r="H1465" s="48">
        <v>112044.21875313408</v>
      </c>
      <c r="I1465" s="48">
        <v>103994.89627322881</v>
      </c>
      <c r="J1465" s="48">
        <v>182810.10172902542</v>
      </c>
      <c r="K1465" s="48">
        <v>100974.63771790377</v>
      </c>
      <c r="L1465" s="48">
        <v>205514.28315117772</v>
      </c>
      <c r="M1465" s="48">
        <v>313973.62657222315</v>
      </c>
      <c r="N1465" s="48">
        <v>86029.174079636476</v>
      </c>
    </row>
    <row r="1466" spans="1:14" ht="20.399999999999999">
      <c r="A1466" s="46">
        <v>1461</v>
      </c>
      <c r="B1466" s="46" t="s">
        <v>4149</v>
      </c>
      <c r="C1466" s="47" t="s">
        <v>4150</v>
      </c>
      <c r="D1466" s="46" t="s">
        <v>1223</v>
      </c>
      <c r="E1466" s="48">
        <v>365680.51254797715</v>
      </c>
      <c r="F1466" s="48">
        <v>307336.58046146046</v>
      </c>
      <c r="G1466" s="48">
        <v>274186.16719872004</v>
      </c>
      <c r="H1466" s="48">
        <v>235113.33272448718</v>
      </c>
      <c r="I1466" s="48">
        <v>211902.82084690791</v>
      </c>
      <c r="J1466" s="48">
        <v>193565.01496794276</v>
      </c>
      <c r="K1466" s="48">
        <v>211901.05822154737</v>
      </c>
      <c r="L1466" s="48">
        <v>435198.72976513021</v>
      </c>
      <c r="M1466" s="48">
        <v>658851.95113298786</v>
      </c>
      <c r="N1466" s="48">
        <v>183691.67553899006</v>
      </c>
    </row>
    <row r="1467" spans="1:14" ht="30.6">
      <c r="A1467" s="46">
        <v>1462</v>
      </c>
      <c r="B1467" s="46" t="s">
        <v>4151</v>
      </c>
      <c r="C1467" s="47" t="s">
        <v>4152</v>
      </c>
      <c r="D1467" s="46" t="s">
        <v>1744</v>
      </c>
      <c r="E1467" s="48">
        <v>8545.8677482111016</v>
      </c>
      <c r="F1467" s="48">
        <v>8454.0734886272003</v>
      </c>
      <c r="G1467" s="48">
        <v>10827.396310688941</v>
      </c>
      <c r="H1467" s="48">
        <v>10086.1340076672</v>
      </c>
      <c r="I1467" s="48">
        <v>12162.11498788608</v>
      </c>
      <c r="J1467" s="48">
        <v>6679.2533718657332</v>
      </c>
      <c r="K1467" s="48">
        <v>11998.190829353702</v>
      </c>
      <c r="L1467" s="48">
        <v>2875.0378103408639</v>
      </c>
      <c r="M1467" s="48">
        <v>24624.529111275519</v>
      </c>
      <c r="N1467" s="48">
        <v>8602.9174079636487</v>
      </c>
    </row>
    <row r="1468" spans="1:14" ht="20.399999999999999">
      <c r="A1468" s="46">
        <v>1463</v>
      </c>
      <c r="B1468" s="46" t="s">
        <v>4153</v>
      </c>
      <c r="C1468" s="47" t="s">
        <v>4154</v>
      </c>
      <c r="D1468" s="46" t="s">
        <v>1744</v>
      </c>
      <c r="E1468" s="48">
        <v>61649.506912817807</v>
      </c>
      <c r="F1468" s="48">
        <v>39955.452802929663</v>
      </c>
      <c r="G1468" s="48">
        <v>46463.724986578702</v>
      </c>
      <c r="H1468" s="48">
        <v>48923.951767158273</v>
      </c>
      <c r="I1468" s="48">
        <v>56404.011538022394</v>
      </c>
      <c r="J1468" s="48">
        <v>89729.381688403955</v>
      </c>
      <c r="K1468" s="48">
        <v>47275.374795665601</v>
      </c>
      <c r="L1468" s="48">
        <v>54282.3328632704</v>
      </c>
      <c r="M1468" s="48">
        <v>82691.066298026664</v>
      </c>
      <c r="N1468" s="48">
        <v>150658.7706336205</v>
      </c>
    </row>
    <row r="1469" spans="1:14" ht="20.399999999999999">
      <c r="A1469" s="46">
        <v>1464</v>
      </c>
      <c r="B1469" s="46" t="s">
        <v>4155</v>
      </c>
      <c r="C1469" s="47" t="s">
        <v>4156</v>
      </c>
      <c r="D1469" s="46" t="s">
        <v>1744</v>
      </c>
      <c r="E1469" s="48">
        <v>59039.204940154188</v>
      </c>
      <c r="F1469" s="48">
        <v>23053.834067751428</v>
      </c>
      <c r="G1469" s="48">
        <v>58011.525866856035</v>
      </c>
      <c r="H1469" s="48">
        <v>61938.655170190847</v>
      </c>
      <c r="I1469" s="48">
        <v>70505.014422528009</v>
      </c>
      <c r="J1469" s="48">
        <v>57695.271707718537</v>
      </c>
      <c r="K1469" s="48">
        <v>58942.192057233406</v>
      </c>
      <c r="L1469" s="48">
        <v>57750.1350541266</v>
      </c>
      <c r="M1469" s="48">
        <v>147969.13489824257</v>
      </c>
      <c r="N1469" s="48">
        <v>249470.24269837822</v>
      </c>
    </row>
    <row r="1470" spans="1:14" ht="20.399999999999999">
      <c r="A1470" s="46">
        <v>1465</v>
      </c>
      <c r="B1470" s="46" t="s">
        <v>4157</v>
      </c>
      <c r="C1470" s="47" t="s">
        <v>4158</v>
      </c>
      <c r="D1470" s="46" t="s">
        <v>1744</v>
      </c>
      <c r="E1470" s="48">
        <v>131367.08763443143</v>
      </c>
      <c r="F1470" s="48">
        <v>30736.269342976513</v>
      </c>
      <c r="G1470" s="48">
        <v>70687.80520066047</v>
      </c>
      <c r="H1470" s="48">
        <v>64542.118110163457</v>
      </c>
      <c r="I1470" s="48">
        <v>74030.265143654397</v>
      </c>
      <c r="J1470" s="48">
        <v>112251.81685115596</v>
      </c>
      <c r="K1470" s="48">
        <v>66003.269251649588</v>
      </c>
      <c r="L1470" s="48">
        <v>108012.37644689767</v>
      </c>
      <c r="M1470" s="48">
        <v>198023.34297685334</v>
      </c>
      <c r="N1470" s="48">
        <v>466589.7817883456</v>
      </c>
    </row>
    <row r="1471" spans="1:14">
      <c r="A1471" s="46">
        <v>1466</v>
      </c>
      <c r="B1471" s="46" t="s">
        <v>4159</v>
      </c>
      <c r="C1471" s="47" t="s">
        <v>4160</v>
      </c>
      <c r="D1471" s="46" t="s">
        <v>1744</v>
      </c>
      <c r="E1471" s="48">
        <v>171857.80767863113</v>
      </c>
      <c r="F1471" s="48">
        <v>39955.452802929663</v>
      </c>
      <c r="G1471" s="48">
        <v>86721.167739709446</v>
      </c>
      <c r="H1471" s="48">
        <v>67751.401914803704</v>
      </c>
      <c r="I1471" s="48">
        <v>82843.391946470394</v>
      </c>
      <c r="J1471" s="48">
        <v>177476.78908248577</v>
      </c>
      <c r="K1471" s="48">
        <v>74377.50233968535</v>
      </c>
      <c r="L1471" s="48">
        <v>132516.78590397185</v>
      </c>
      <c r="M1471" s="48">
        <v>242950.70494498647</v>
      </c>
      <c r="N1471" s="48">
        <v>572440.1350244605</v>
      </c>
    </row>
    <row r="1472" spans="1:14" ht="20.399999999999999">
      <c r="A1472" s="46">
        <v>1467</v>
      </c>
      <c r="B1472" s="46" t="s">
        <v>4161</v>
      </c>
      <c r="C1472" s="47" t="s">
        <v>4162</v>
      </c>
      <c r="D1472" s="46" t="s">
        <v>1744</v>
      </c>
      <c r="E1472" s="48">
        <v>70713.357176882215</v>
      </c>
      <c r="F1472" s="48">
        <v>614671.85527450568</v>
      </c>
      <c r="G1472" s="48">
        <v>299594.08535913471</v>
      </c>
      <c r="H1472" s="48">
        <v>407362.305552384</v>
      </c>
      <c r="I1472" s="48">
        <v>243594.82482983422</v>
      </c>
      <c r="J1472" s="48">
        <v>766843.87242138013</v>
      </c>
      <c r="K1472" s="48">
        <v>232626.00721104949</v>
      </c>
      <c r="L1472" s="48">
        <v>89201.899728650242</v>
      </c>
      <c r="M1472" s="48">
        <v>1088040.3460266667</v>
      </c>
      <c r="N1472" s="48">
        <v>1197635.2553960532</v>
      </c>
    </row>
    <row r="1473" spans="1:14" ht="20.399999999999999">
      <c r="A1473" s="46">
        <v>1468</v>
      </c>
      <c r="B1473" s="46" t="s">
        <v>4163</v>
      </c>
      <c r="C1473" s="47" t="s">
        <v>4164</v>
      </c>
      <c r="D1473" s="46" t="s">
        <v>1744</v>
      </c>
      <c r="E1473" s="48">
        <v>59373.124081202652</v>
      </c>
      <c r="F1473" s="48">
        <v>27661.467325105154</v>
      </c>
      <c r="G1473" s="48">
        <v>58490.215745332549</v>
      </c>
      <c r="H1473" s="48">
        <v>102774.11500498687</v>
      </c>
      <c r="I1473" s="48">
        <v>70505.014422528009</v>
      </c>
      <c r="J1473" s="48">
        <v>177512.82497874612</v>
      </c>
      <c r="K1473" s="48">
        <v>60010.343025734714</v>
      </c>
      <c r="L1473" s="48">
        <v>92338.067222037513</v>
      </c>
      <c r="M1473" s="48">
        <v>142315.67726028801</v>
      </c>
      <c r="N1473" s="48">
        <v>335190.63092781237</v>
      </c>
    </row>
    <row r="1474" spans="1:14" ht="20.399999999999999">
      <c r="A1474" s="46">
        <v>1469</v>
      </c>
      <c r="B1474" s="46" t="s">
        <v>4165</v>
      </c>
      <c r="C1474" s="47" t="s">
        <v>4166</v>
      </c>
      <c r="D1474" s="46" t="s">
        <v>1744</v>
      </c>
      <c r="E1474" s="48">
        <v>48414.642605525027</v>
      </c>
      <c r="F1474" s="48">
        <v>19979.032049880065</v>
      </c>
      <c r="G1474" s="48">
        <v>50519.950276969561</v>
      </c>
      <c r="H1474" s="48">
        <v>86008.283704992762</v>
      </c>
      <c r="I1474" s="48">
        <v>61691.887619711997</v>
      </c>
      <c r="J1474" s="48">
        <v>290861.93487103144</v>
      </c>
      <c r="K1474" s="48">
        <v>51038.579940468029</v>
      </c>
      <c r="L1474" s="48">
        <v>75295.438458014207</v>
      </c>
      <c r="M1474" s="48">
        <v>101261.73892400981</v>
      </c>
      <c r="N1474" s="48">
        <v>273324.30867982539</v>
      </c>
    </row>
    <row r="1475" spans="1:14" ht="20.399999999999999">
      <c r="A1475" s="46">
        <v>1470</v>
      </c>
      <c r="B1475" s="46" t="s">
        <v>4167</v>
      </c>
      <c r="C1475" s="47" t="s">
        <v>4168</v>
      </c>
      <c r="D1475" s="46" t="s">
        <v>1744</v>
      </c>
      <c r="E1475" s="48">
        <v>50445.101063378213</v>
      </c>
      <c r="F1475" s="48">
        <v>13833.344959383041</v>
      </c>
      <c r="G1475" s="48">
        <v>38705.947269552635</v>
      </c>
      <c r="H1475" s="48">
        <v>63592.911712289788</v>
      </c>
      <c r="I1475" s="48">
        <v>44065.634014080002</v>
      </c>
      <c r="J1475" s="48">
        <v>226042.36647263114</v>
      </c>
      <c r="K1475" s="48">
        <v>42303.008653516808</v>
      </c>
      <c r="L1475" s="48">
        <v>58513.939377037314</v>
      </c>
      <c r="M1475" s="48">
        <v>90150.670910385496</v>
      </c>
      <c r="N1475" s="48">
        <v>212414.50446083731</v>
      </c>
    </row>
    <row r="1476" spans="1:14" ht="20.399999999999999">
      <c r="A1476" s="46">
        <v>1471</v>
      </c>
      <c r="B1476" s="46" t="s">
        <v>4169</v>
      </c>
      <c r="C1476" s="47" t="s">
        <v>4170</v>
      </c>
      <c r="D1476" s="46" t="s">
        <v>1744</v>
      </c>
      <c r="E1476" s="48">
        <v>113126.84009700037</v>
      </c>
      <c r="F1476" s="48">
        <v>59931.873555979262</v>
      </c>
      <c r="G1476" s="48">
        <v>122113.31404898249</v>
      </c>
      <c r="H1476" s="48">
        <v>227664.60851558862</v>
      </c>
      <c r="I1476" s="48">
        <v>137484.7781239296</v>
      </c>
      <c r="J1476" s="48">
        <v>357764.37807328289</v>
      </c>
      <c r="K1476" s="48">
        <v>134999.47636553549</v>
      </c>
      <c r="L1476" s="48">
        <v>175937.42960092722</v>
      </c>
      <c r="M1476" s="48">
        <v>271048.25884077913</v>
      </c>
      <c r="N1476" s="48">
        <v>638653.87480064551</v>
      </c>
    </row>
    <row r="1477" spans="1:14" ht="20.399999999999999">
      <c r="A1477" s="46">
        <v>1472</v>
      </c>
      <c r="B1477" s="46" t="s">
        <v>4171</v>
      </c>
      <c r="C1477" s="47" t="s">
        <v>4172</v>
      </c>
      <c r="D1477" s="46" t="s">
        <v>1744</v>
      </c>
      <c r="E1477" s="48">
        <v>81777.206465201816</v>
      </c>
      <c r="F1477" s="48">
        <v>33809.765712432636</v>
      </c>
      <c r="G1477" s="48">
        <v>94094.947729573687</v>
      </c>
      <c r="H1477" s="48">
        <v>137953.50590499787</v>
      </c>
      <c r="I1477" s="48">
        <v>105757.521633792</v>
      </c>
      <c r="J1477" s="48">
        <v>298809.65179126331</v>
      </c>
      <c r="K1477" s="48">
        <v>104206.41131649639</v>
      </c>
      <c r="L1477" s="48">
        <v>13628.358158191615</v>
      </c>
      <c r="M1477" s="48">
        <v>147969.13489824257</v>
      </c>
      <c r="N1477" s="48">
        <v>461670.75138395902</v>
      </c>
    </row>
    <row r="1478" spans="1:14" ht="20.399999999999999">
      <c r="A1478" s="46">
        <v>1473</v>
      </c>
      <c r="B1478" s="46" t="s">
        <v>4173</v>
      </c>
      <c r="C1478" s="47" t="s">
        <v>4174</v>
      </c>
      <c r="D1478" s="46" t="s">
        <v>1744</v>
      </c>
      <c r="E1478" s="48">
        <v>139141.07386919155</v>
      </c>
      <c r="F1478" s="48">
        <v>150597.40515810458</v>
      </c>
      <c r="G1478" s="48">
        <v>147801.42435930602</v>
      </c>
      <c r="H1478" s="48">
        <v>304018.92783835594</v>
      </c>
      <c r="I1478" s="48">
        <v>162161.5331718144</v>
      </c>
      <c r="J1478" s="48">
        <v>478989.1330932792</v>
      </c>
      <c r="K1478" s="48">
        <v>167643.29804316597</v>
      </c>
      <c r="L1478" s="48">
        <v>216395.55704372123</v>
      </c>
      <c r="M1478" s="48">
        <v>333379.91418395477</v>
      </c>
      <c r="N1478" s="48">
        <v>785516.73379666207</v>
      </c>
    </row>
    <row r="1479" spans="1:14" ht="20.399999999999999">
      <c r="A1479" s="46">
        <v>1474</v>
      </c>
      <c r="B1479" s="46" t="s">
        <v>4175</v>
      </c>
      <c r="C1479" s="47" t="s">
        <v>4176</v>
      </c>
      <c r="D1479" s="46" t="s">
        <v>1744</v>
      </c>
      <c r="E1479" s="48">
        <v>24093.811385616216</v>
      </c>
      <c r="F1479" s="48">
        <v>11527.569858083329</v>
      </c>
      <c r="G1479" s="48">
        <v>27770.332289967195</v>
      </c>
      <c r="H1479" s="48">
        <v>43051.14519544474</v>
      </c>
      <c r="I1479" s="48">
        <v>31727.256490137599</v>
      </c>
      <c r="J1479" s="48">
        <v>82314.996032826006</v>
      </c>
      <c r="K1479" s="48">
        <v>30239.600685822261</v>
      </c>
      <c r="L1479" s="48">
        <v>37466.88692349747</v>
      </c>
      <c r="M1479" s="48">
        <v>57727.068598790829</v>
      </c>
      <c r="N1479" s="48">
        <v>136020.88512077148</v>
      </c>
    </row>
    <row r="1480" spans="1:14" ht="20.399999999999999">
      <c r="A1480" s="46">
        <v>1475</v>
      </c>
      <c r="B1480" s="46" t="s">
        <v>4177</v>
      </c>
      <c r="C1480" s="47" t="s">
        <v>4178</v>
      </c>
      <c r="D1480" s="46" t="s">
        <v>1744</v>
      </c>
      <c r="E1480" s="48">
        <v>81525.603860771618</v>
      </c>
      <c r="F1480" s="48">
        <v>92203.585435268615</v>
      </c>
      <c r="G1480" s="48">
        <v>82719.348818781291</v>
      </c>
      <c r="H1480" s="48">
        <v>74847.60105158962</v>
      </c>
      <c r="I1480" s="48">
        <v>97954.379162578713</v>
      </c>
      <c r="J1480" s="48">
        <v>244845.89714130951</v>
      </c>
      <c r="K1480" s="48">
        <v>86625.985970239039</v>
      </c>
      <c r="L1480" s="48">
        <v>92338.067222037513</v>
      </c>
      <c r="M1480" s="48">
        <v>142254.74700091052</v>
      </c>
      <c r="N1480" s="48">
        <v>460250.33647302812</v>
      </c>
    </row>
    <row r="1481" spans="1:14" ht="20.399999999999999">
      <c r="A1481" s="46">
        <v>1476</v>
      </c>
      <c r="B1481" s="46" t="s">
        <v>4179</v>
      </c>
      <c r="C1481" s="47" t="s">
        <v>4180</v>
      </c>
      <c r="D1481" s="46" t="s">
        <v>1744</v>
      </c>
      <c r="E1481" s="48">
        <v>68226.281968155818</v>
      </c>
      <c r="F1481" s="48">
        <v>69152.362664347645</v>
      </c>
      <c r="G1481" s="48">
        <v>67608.073054373206</v>
      </c>
      <c r="H1481" s="48">
        <v>61032.535170019852</v>
      </c>
      <c r="I1481" s="48">
        <v>78366.323530639871</v>
      </c>
      <c r="J1481" s="48">
        <v>334088.79423019808</v>
      </c>
      <c r="K1481" s="48">
        <v>72494.665929531751</v>
      </c>
      <c r="L1481" s="48">
        <v>75295.438458014207</v>
      </c>
      <c r="M1481" s="48">
        <v>116933.87206817791</v>
      </c>
      <c r="N1481" s="48">
        <v>385169.41604963667</v>
      </c>
    </row>
    <row r="1482" spans="1:14" ht="20.399999999999999">
      <c r="A1482" s="46">
        <v>1477</v>
      </c>
      <c r="B1482" s="46" t="s">
        <v>4181</v>
      </c>
      <c r="C1482" s="47" t="s">
        <v>4182</v>
      </c>
      <c r="D1482" s="46" t="s">
        <v>1744</v>
      </c>
      <c r="E1482" s="48">
        <v>50445.177383682909</v>
      </c>
      <c r="F1482" s="48">
        <v>52248.132632338944</v>
      </c>
      <c r="G1482" s="48">
        <v>53481.350201735957</v>
      </c>
      <c r="H1482" s="48">
        <v>47431.595628548093</v>
      </c>
      <c r="I1482" s="48">
        <v>61691.887619711997</v>
      </c>
      <c r="J1482" s="48">
        <v>62702.45949310156</v>
      </c>
      <c r="K1482" s="48">
        <v>57646.662417219457</v>
      </c>
      <c r="L1482" s="48">
        <v>58513.939377037314</v>
      </c>
      <c r="M1482" s="48">
        <v>90150.670910385496</v>
      </c>
      <c r="N1482" s="48">
        <v>284786.72668198857</v>
      </c>
    </row>
    <row r="1483" spans="1:14" ht="20.399999999999999">
      <c r="A1483" s="46">
        <v>1478</v>
      </c>
      <c r="B1483" s="46" t="s">
        <v>4183</v>
      </c>
      <c r="C1483" s="47" t="s">
        <v>4184</v>
      </c>
      <c r="D1483" s="46" t="s">
        <v>1744</v>
      </c>
      <c r="E1483" s="48">
        <v>25703.406611328868</v>
      </c>
      <c r="F1483" s="48">
        <v>26126.024788792318</v>
      </c>
      <c r="G1483" s="48">
        <v>29224.570023094671</v>
      </c>
      <c r="H1483" s="48">
        <v>23526.47879406541</v>
      </c>
      <c r="I1483" s="48">
        <v>34371.1945309824</v>
      </c>
      <c r="J1483" s="48">
        <v>64666.415839293535</v>
      </c>
      <c r="K1483" s="48">
        <v>30840.655933774313</v>
      </c>
      <c r="L1483" s="48">
        <v>29020.647325361664</v>
      </c>
      <c r="M1483" s="48">
        <v>44714.106060311897</v>
      </c>
      <c r="N1483" s="48">
        <v>145107.80639626161</v>
      </c>
    </row>
    <row r="1484" spans="1:14" ht="20.399999999999999">
      <c r="A1484" s="46">
        <v>1479</v>
      </c>
      <c r="B1484" s="46" t="s">
        <v>4185</v>
      </c>
      <c r="C1484" s="47" t="s">
        <v>4186</v>
      </c>
      <c r="D1484" s="46" t="s">
        <v>1744</v>
      </c>
      <c r="E1484" s="48">
        <v>180596.22816353771</v>
      </c>
      <c r="F1484" s="48">
        <v>184403.25392529153</v>
      </c>
      <c r="G1484" s="48">
        <v>176392.48071484594</v>
      </c>
      <c r="H1484" s="48">
        <v>142610.75380213044</v>
      </c>
      <c r="I1484" s="48">
        <v>201706.03313604981</v>
      </c>
      <c r="J1484" s="48">
        <v>694447.75683423004</v>
      </c>
      <c r="K1484" s="48">
        <v>191897.02300451556</v>
      </c>
      <c r="L1484" s="48">
        <v>175934.81830409676</v>
      </c>
      <c r="M1484" s="48">
        <v>271052.6110021632</v>
      </c>
      <c r="N1484" s="48">
        <v>1019550.5564114355</v>
      </c>
    </row>
    <row r="1485" spans="1:14" ht="20.399999999999999">
      <c r="A1485" s="46">
        <v>1480</v>
      </c>
      <c r="B1485" s="46" t="s">
        <v>4187</v>
      </c>
      <c r="C1485" s="47" t="s">
        <v>4188</v>
      </c>
      <c r="D1485" s="46" t="s">
        <v>1744</v>
      </c>
      <c r="E1485" s="48">
        <v>109432.37766822777</v>
      </c>
      <c r="F1485" s="48">
        <v>112180.00618831822</v>
      </c>
      <c r="G1485" s="48">
        <v>114921.11711246667</v>
      </c>
      <c r="H1485" s="48">
        <v>101028.46307382169</v>
      </c>
      <c r="I1485" s="48">
        <v>132196.90204224002</v>
      </c>
      <c r="J1485" s="48">
        <v>341476.15296358062</v>
      </c>
      <c r="K1485" s="48">
        <v>124238.64853929715</v>
      </c>
      <c r="L1485" s="48">
        <v>127181.90647933391</v>
      </c>
      <c r="M1485" s="48">
        <v>147969.13489824257</v>
      </c>
      <c r="N1485" s="48">
        <v>617797.18588604662</v>
      </c>
    </row>
    <row r="1486" spans="1:14" ht="20.399999999999999">
      <c r="A1486" s="46">
        <v>1481</v>
      </c>
      <c r="B1486" s="46" t="s">
        <v>4189</v>
      </c>
      <c r="C1486" s="47" t="s">
        <v>4190</v>
      </c>
      <c r="D1486" s="46" t="s">
        <v>1744</v>
      </c>
      <c r="E1486" s="48">
        <v>235922.59783357251</v>
      </c>
      <c r="F1486" s="48">
        <v>238185.52344552803</v>
      </c>
      <c r="G1486" s="48">
        <v>230523.61688033561</v>
      </c>
      <c r="H1486" s="48">
        <v>175404.72504751259</v>
      </c>
      <c r="I1486" s="48">
        <v>263708.14281922096</v>
      </c>
      <c r="J1486" s="48">
        <v>1417356.6645349266</v>
      </c>
      <c r="K1486" s="48">
        <v>250683.39897987523</v>
      </c>
      <c r="L1486" s="48">
        <v>216395.55704372123</v>
      </c>
      <c r="M1486" s="48">
        <v>333379.91418395477</v>
      </c>
      <c r="N1486" s="48">
        <v>1331893.9068507859</v>
      </c>
    </row>
    <row r="1487" spans="1:14" ht="20.399999999999999">
      <c r="A1487" s="46">
        <v>1482</v>
      </c>
      <c r="B1487" s="46" t="s">
        <v>4191</v>
      </c>
      <c r="C1487" s="47" t="s">
        <v>4192</v>
      </c>
      <c r="D1487" s="46" t="s">
        <v>1744</v>
      </c>
      <c r="E1487" s="48">
        <v>34150.537933371372</v>
      </c>
      <c r="F1487" s="48">
        <v>35345.208248745475</v>
      </c>
      <c r="G1487" s="48">
        <v>34662.518639279449</v>
      </c>
      <c r="H1487" s="48">
        <v>30373.299083542017</v>
      </c>
      <c r="I1487" s="48">
        <v>41058.595148959175</v>
      </c>
      <c r="J1487" s="48">
        <v>231539.64244715561</v>
      </c>
      <c r="K1487" s="48">
        <v>36287.520822986713</v>
      </c>
      <c r="L1487" s="48">
        <v>37466.88692349747</v>
      </c>
      <c r="M1487" s="48">
        <v>57727.068598790829</v>
      </c>
      <c r="N1487" s="48">
        <v>192795.83137356126</v>
      </c>
    </row>
    <row r="1488" spans="1:14" ht="20.399999999999999">
      <c r="A1488" s="46">
        <v>1483</v>
      </c>
      <c r="B1488" s="46" t="s">
        <v>4193</v>
      </c>
      <c r="C1488" s="47" t="s">
        <v>4194</v>
      </c>
      <c r="D1488" s="46" t="s">
        <v>1744</v>
      </c>
      <c r="E1488" s="48">
        <v>335486.25130457489</v>
      </c>
      <c r="F1488" s="48">
        <v>341143.73487706267</v>
      </c>
      <c r="G1488" s="48">
        <v>336396.54738884681</v>
      </c>
      <c r="H1488" s="48">
        <v>249881.52194917633</v>
      </c>
      <c r="I1488" s="48">
        <v>394160.04575450334</v>
      </c>
      <c r="J1488" s="48">
        <v>1343778.5715504352</v>
      </c>
      <c r="K1488" s="48">
        <v>356476.87817102269</v>
      </c>
      <c r="L1488" s="48">
        <v>313355.61965568003</v>
      </c>
      <c r="M1488" s="48">
        <v>430428.76088814938</v>
      </c>
      <c r="N1488" s="48">
        <v>1893977.5080807849</v>
      </c>
    </row>
    <row r="1489" spans="1:14" ht="20.399999999999999">
      <c r="A1489" s="46">
        <v>1484</v>
      </c>
      <c r="B1489" s="46" t="s">
        <v>4195</v>
      </c>
      <c r="C1489" s="47" t="s">
        <v>4196</v>
      </c>
      <c r="D1489" s="46" t="s">
        <v>1744</v>
      </c>
      <c r="E1489" s="48">
        <v>595028.20262966608</v>
      </c>
      <c r="F1489" s="48">
        <v>614671.85527450568</v>
      </c>
      <c r="G1489" s="48">
        <v>576404.85916826362</v>
      </c>
      <c r="H1489" s="48">
        <v>356584.3330355963</v>
      </c>
      <c r="I1489" s="48">
        <v>653934.00876894721</v>
      </c>
      <c r="J1489" s="48">
        <v>3574766.314416436</v>
      </c>
      <c r="K1489" s="48">
        <v>632258.65218502947</v>
      </c>
      <c r="L1489" s="48">
        <v>338174.69038082502</v>
      </c>
      <c r="M1489" s="48">
        <v>623808.3476681608</v>
      </c>
      <c r="N1489" s="48">
        <v>3359213.7623284939</v>
      </c>
    </row>
    <row r="1490" spans="1:14">
      <c r="A1490" s="46">
        <v>1485</v>
      </c>
      <c r="B1490" s="46" t="s">
        <v>4197</v>
      </c>
      <c r="C1490" s="47" t="s">
        <v>4198</v>
      </c>
      <c r="D1490" s="46" t="s">
        <v>1744</v>
      </c>
      <c r="E1490" s="48">
        <v>8476.6418398523056</v>
      </c>
      <c r="F1490" s="48">
        <v>13833.344959383041</v>
      </c>
      <c r="G1490" s="48">
        <v>14383.366980553126</v>
      </c>
      <c r="H1490" s="48">
        <v>73834.417881369605</v>
      </c>
      <c r="I1490" s="48">
        <v>17432.364815970046</v>
      </c>
      <c r="J1490" s="48">
        <v>124143.66261708901</v>
      </c>
      <c r="K1490" s="48">
        <v>14662.751586917095</v>
      </c>
      <c r="L1490" s="48">
        <v>75965.236095028216</v>
      </c>
      <c r="M1490" s="48">
        <v>39169.452456960003</v>
      </c>
      <c r="N1490" s="48">
        <v>48544.008078325765</v>
      </c>
    </row>
    <row r="1491" spans="1:14">
      <c r="A1491" s="46">
        <v>1486</v>
      </c>
      <c r="B1491" s="46" t="s">
        <v>4199</v>
      </c>
      <c r="C1491" s="47" t="s">
        <v>4200</v>
      </c>
      <c r="D1491" s="46" t="s">
        <v>1744</v>
      </c>
      <c r="E1491" s="48">
        <v>36025.727819372303</v>
      </c>
      <c r="F1491" s="48">
        <v>122935.93783299942</v>
      </c>
      <c r="G1491" s="48">
        <v>50107.731938548837</v>
      </c>
      <c r="H1491" s="48">
        <v>325889.84444190725</v>
      </c>
      <c r="I1491" s="48">
        <v>59153.707100501</v>
      </c>
      <c r="J1491" s="48">
        <v>425043.39639145567</v>
      </c>
      <c r="K1491" s="48">
        <v>52656.934415269126</v>
      </c>
      <c r="L1491" s="48">
        <v>163800.12193293055</v>
      </c>
      <c r="M1491" s="48">
        <v>79426.945259946675</v>
      </c>
      <c r="N1491" s="48">
        <v>213421.28995382271</v>
      </c>
    </row>
    <row r="1492" spans="1:14">
      <c r="A1492" s="46">
        <v>1487</v>
      </c>
      <c r="B1492" s="46" t="s">
        <v>4201</v>
      </c>
      <c r="C1492" s="47" t="s">
        <v>4202</v>
      </c>
      <c r="D1492" s="46" t="s">
        <v>1744</v>
      </c>
      <c r="E1492" s="48">
        <v>83858.206772824604</v>
      </c>
      <c r="F1492" s="48">
        <v>153669.59587914546</v>
      </c>
      <c r="G1492" s="48">
        <v>66996.835054430761</v>
      </c>
      <c r="H1492" s="48">
        <v>412454.33437178878</v>
      </c>
      <c r="I1492" s="48">
        <v>76779.960706132988</v>
      </c>
      <c r="J1492" s="48">
        <v>718015.2329885338</v>
      </c>
      <c r="K1492" s="48">
        <v>72717.109250034831</v>
      </c>
      <c r="L1492" s="48">
        <v>448667.79881666356</v>
      </c>
      <c r="M1492" s="48">
        <v>119140.41788992001</v>
      </c>
      <c r="N1492" s="48">
        <v>250906.45595513342</v>
      </c>
    </row>
    <row r="1493" spans="1:14">
      <c r="A1493" s="46">
        <v>1488</v>
      </c>
      <c r="B1493" s="46" t="s">
        <v>4203</v>
      </c>
      <c r="C1493" s="47" t="s">
        <v>4204</v>
      </c>
      <c r="D1493" s="46" t="s">
        <v>1744</v>
      </c>
      <c r="E1493" s="48">
        <v>121094.88342646156</v>
      </c>
      <c r="F1493" s="48">
        <v>205916.42286306919</v>
      </c>
      <c r="G1493" s="48">
        <v>123084.95181304193</v>
      </c>
      <c r="H1493" s="48">
        <v>560123.17013452807</v>
      </c>
      <c r="I1493" s="48">
        <v>137678.66691359156</v>
      </c>
      <c r="J1493" s="48">
        <v>784861.82055158156</v>
      </c>
      <c r="K1493" s="48">
        <v>136973.7049006343</v>
      </c>
      <c r="L1493" s="48">
        <v>818997.99836782238</v>
      </c>
      <c r="M1493" s="48">
        <v>158853.89051989335</v>
      </c>
      <c r="N1493" s="48">
        <v>301604.78391859203</v>
      </c>
    </row>
    <row r="1494" spans="1:14" ht="20.399999999999999">
      <c r="A1494" s="46">
        <v>1489</v>
      </c>
      <c r="B1494" s="46" t="s">
        <v>4205</v>
      </c>
      <c r="C1494" s="47" t="s">
        <v>4206</v>
      </c>
      <c r="D1494" s="46" t="s">
        <v>1744</v>
      </c>
      <c r="E1494" s="48">
        <v>48804.545234066813</v>
      </c>
      <c r="F1494" s="48">
        <v>52248.132632338944</v>
      </c>
      <c r="G1494" s="48">
        <v>55516.170615664632</v>
      </c>
      <c r="H1494" s="48">
        <v>81116.019093118477</v>
      </c>
      <c r="I1494" s="48">
        <v>52702.498280839682</v>
      </c>
      <c r="J1494" s="48">
        <v>286052.94451508054</v>
      </c>
      <c r="K1494" s="48">
        <v>50594.398349606097</v>
      </c>
      <c r="L1494" s="48">
        <v>95877.680075731449</v>
      </c>
      <c r="M1494" s="48">
        <v>348172.9107285334</v>
      </c>
      <c r="N1494" s="48">
        <v>329078.10730706219</v>
      </c>
    </row>
    <row r="1495" spans="1:14" ht="20.399999999999999">
      <c r="A1495" s="46">
        <v>1490</v>
      </c>
      <c r="B1495" s="46" t="s">
        <v>4207</v>
      </c>
      <c r="C1495" s="47" t="s">
        <v>4208</v>
      </c>
      <c r="D1495" s="46" t="s">
        <v>1744</v>
      </c>
      <c r="E1495" s="48">
        <v>42263.386320913087</v>
      </c>
      <c r="F1495" s="48">
        <v>43028.949172385801</v>
      </c>
      <c r="G1495" s="48">
        <v>48073.974648842239</v>
      </c>
      <c r="H1495" s="48">
        <v>67139.052808059903</v>
      </c>
      <c r="I1495" s="48">
        <v>43889.371478023684</v>
      </c>
      <c r="J1495" s="48">
        <v>247710.75089401158</v>
      </c>
      <c r="K1495" s="48">
        <v>43813.226062447349</v>
      </c>
      <c r="L1495" s="48">
        <v>81835.431369911297</v>
      </c>
      <c r="M1495" s="48">
        <v>391694.52456960001</v>
      </c>
      <c r="N1495" s="48">
        <v>284971.99819211004</v>
      </c>
    </row>
    <row r="1496" spans="1:14" ht="20.399999999999999">
      <c r="A1496" s="46">
        <v>1491</v>
      </c>
      <c r="B1496" s="46" t="s">
        <v>4209</v>
      </c>
      <c r="C1496" s="47" t="s">
        <v>4210</v>
      </c>
      <c r="D1496" s="46" t="s">
        <v>1744</v>
      </c>
      <c r="E1496" s="48">
        <v>82648.529943638001</v>
      </c>
      <c r="F1496" s="48">
        <v>84518.538863213063</v>
      </c>
      <c r="G1496" s="48">
        <v>94019.742380856303</v>
      </c>
      <c r="H1496" s="48">
        <v>131527.10440522598</v>
      </c>
      <c r="I1496" s="48">
        <v>84570.764799822326</v>
      </c>
      <c r="J1496" s="48">
        <v>484417.94086490903</v>
      </c>
      <c r="K1496" s="48">
        <v>85678.398576400257</v>
      </c>
      <c r="L1496" s="48">
        <v>99704.535580776443</v>
      </c>
      <c r="M1496" s="48">
        <v>478737.75225173339</v>
      </c>
      <c r="N1496" s="48">
        <v>557278.031672896</v>
      </c>
    </row>
    <row r="1497" spans="1:14" ht="20.399999999999999">
      <c r="A1497" s="46">
        <v>1492</v>
      </c>
      <c r="B1497" s="46" t="s">
        <v>4211</v>
      </c>
      <c r="C1497" s="47" t="s">
        <v>4212</v>
      </c>
      <c r="D1497" s="46" t="s">
        <v>1744</v>
      </c>
      <c r="E1497" s="48">
        <v>101398.13919450699</v>
      </c>
      <c r="F1497" s="48">
        <v>102959.51707994982</v>
      </c>
      <c r="G1497" s="48">
        <v>115354.03748574721</v>
      </c>
      <c r="H1497" s="48">
        <v>167273.14671744767</v>
      </c>
      <c r="I1497" s="48">
        <v>107520.14699435521</v>
      </c>
      <c r="J1497" s="48">
        <v>594313.01010063465</v>
      </c>
      <c r="K1497" s="48">
        <v>105114.51590225856</v>
      </c>
      <c r="L1497" s="48">
        <v>267214.00466138113</v>
      </c>
      <c r="M1497" s="48">
        <v>739867.43529813329</v>
      </c>
      <c r="N1497" s="48">
        <v>683702.1398120292</v>
      </c>
    </row>
    <row r="1498" spans="1:14" ht="20.399999999999999">
      <c r="A1498" s="46">
        <v>1493</v>
      </c>
      <c r="B1498" s="46" t="s">
        <v>4213</v>
      </c>
      <c r="C1498" s="47" t="s">
        <v>4214</v>
      </c>
      <c r="D1498" s="46" t="s">
        <v>1744</v>
      </c>
      <c r="E1498" s="48">
        <v>131397.61575630365</v>
      </c>
      <c r="F1498" s="48">
        <v>133691.86947768065</v>
      </c>
      <c r="G1498" s="48">
        <v>153686.30817886046</v>
      </c>
      <c r="H1498" s="48">
        <v>268095.31734166271</v>
      </c>
      <c r="I1498" s="48">
        <v>172737.28533519362</v>
      </c>
      <c r="J1498" s="48">
        <v>770144.76051883306</v>
      </c>
      <c r="K1498" s="48">
        <v>170199.10481598263</v>
      </c>
      <c r="L1498" s="48">
        <v>380437.22393346968</v>
      </c>
      <c r="M1498" s="48">
        <v>870432.27682133333</v>
      </c>
      <c r="N1498" s="48">
        <v>885982.72353320196</v>
      </c>
    </row>
    <row r="1499" spans="1:14" ht="20.399999999999999">
      <c r="A1499" s="46">
        <v>1494</v>
      </c>
      <c r="B1499" s="46" t="s">
        <v>4215</v>
      </c>
      <c r="C1499" s="47" t="s">
        <v>4216</v>
      </c>
      <c r="D1499" s="46" t="s">
        <v>1744</v>
      </c>
      <c r="E1499" s="48">
        <v>657696.07680793805</v>
      </c>
      <c r="F1499" s="48">
        <v>676137.86571838264</v>
      </c>
      <c r="G1499" s="48">
        <v>695988.94422356982</v>
      </c>
      <c r="H1499" s="48">
        <v>1322222.3162149549</v>
      </c>
      <c r="I1499" s="48">
        <v>703111.25632866041</v>
      </c>
      <c r="J1499" s="48">
        <v>738611.54949616711</v>
      </c>
      <c r="K1499" s="48">
        <v>698847.81810653012</v>
      </c>
      <c r="L1499" s="48">
        <v>524633.03491169179</v>
      </c>
      <c r="M1499" s="48">
        <v>2437210.3750997335</v>
      </c>
      <c r="N1499" s="48">
        <v>3713003.3549312861</v>
      </c>
    </row>
    <row r="1500" spans="1:14" ht="20.399999999999999">
      <c r="A1500" s="46">
        <v>1495</v>
      </c>
      <c r="B1500" s="46" t="s">
        <v>4217</v>
      </c>
      <c r="C1500" s="47" t="s">
        <v>4218</v>
      </c>
      <c r="D1500" s="46" t="s">
        <v>1223</v>
      </c>
      <c r="E1500" s="48">
        <v>130996.40839463187</v>
      </c>
      <c r="F1500" s="48">
        <v>2307.080749714944</v>
      </c>
      <c r="G1500" s="48">
        <v>16772.313844375738</v>
      </c>
      <c r="H1500" s="48">
        <v>10110.941327556608</v>
      </c>
      <c r="I1500" s="48">
        <v>20975.241790702079</v>
      </c>
      <c r="J1500" s="48">
        <v>6679.2533718657332</v>
      </c>
      <c r="K1500" s="48">
        <v>16450.582490136348</v>
      </c>
      <c r="L1500" s="48">
        <v>8623.8077826073604</v>
      </c>
      <c r="M1500" s="48">
        <v>26961.639774540799</v>
      </c>
      <c r="N1500" s="48">
        <v>8904.5221918822408</v>
      </c>
    </row>
    <row r="1501" spans="1:14" ht="20.399999999999999">
      <c r="A1501" s="46">
        <v>1496</v>
      </c>
      <c r="B1501" s="46" t="s">
        <v>4219</v>
      </c>
      <c r="C1501" s="47" t="s">
        <v>4220</v>
      </c>
      <c r="D1501" s="46" t="s">
        <v>1223</v>
      </c>
      <c r="E1501" s="48">
        <v>8545.8677482111016</v>
      </c>
      <c r="F1501" s="48">
        <v>16905.535680423935</v>
      </c>
      <c r="G1501" s="48">
        <v>13023.8429419392</v>
      </c>
      <c r="H1501" s="48">
        <v>10086.1340076672</v>
      </c>
      <c r="I1501" s="48">
        <v>13307.821472252159</v>
      </c>
      <c r="J1501" s="48">
        <v>6679.9740897909405</v>
      </c>
      <c r="K1501" s="48">
        <v>11998.190829353702</v>
      </c>
      <c r="L1501" s="48">
        <v>8623.8077826073604</v>
      </c>
      <c r="M1501" s="48">
        <v>24624.529111275519</v>
      </c>
      <c r="N1501" s="48">
        <v>9048.143517557759</v>
      </c>
    </row>
    <row r="1502" spans="1:14">
      <c r="A1502" s="46">
        <v>1497</v>
      </c>
      <c r="B1502" s="46" t="s">
        <v>4221</v>
      </c>
      <c r="C1502" s="47" t="s">
        <v>4222</v>
      </c>
      <c r="D1502" s="46" t="s">
        <v>1223</v>
      </c>
      <c r="E1502" s="48">
        <v>29963.919779849355</v>
      </c>
      <c r="F1502" s="48">
        <v>29198.215509833215</v>
      </c>
      <c r="G1502" s="48">
        <v>37365.852585005778</v>
      </c>
      <c r="H1502" s="48">
        <v>36055.480986631679</v>
      </c>
      <c r="I1502" s="48">
        <v>40364.120756897282</v>
      </c>
      <c r="J1502" s="48">
        <v>23877.745221105764</v>
      </c>
      <c r="K1502" s="48">
        <v>43014.227986504047</v>
      </c>
      <c r="L1502" s="48">
        <v>30836.804270949375</v>
      </c>
      <c r="M1502" s="48">
        <v>88044.224800477867</v>
      </c>
      <c r="N1502" s="48">
        <v>27000.809226997761</v>
      </c>
    </row>
    <row r="1503" spans="1:14">
      <c r="A1503" s="46">
        <v>1498</v>
      </c>
      <c r="B1503" s="46" t="s">
        <v>4223</v>
      </c>
      <c r="C1503" s="47" t="s">
        <v>4224</v>
      </c>
      <c r="D1503" s="46" t="s">
        <v>1223</v>
      </c>
      <c r="E1503" s="48">
        <v>23277.161229443005</v>
      </c>
      <c r="F1503" s="48">
        <v>23053.834067751428</v>
      </c>
      <c r="G1503" s="48">
        <v>29194.553166028491</v>
      </c>
      <c r="H1503" s="48">
        <v>28281.650322340352</v>
      </c>
      <c r="I1503" s="48">
        <v>31550.993954081277</v>
      </c>
      <c r="J1503" s="48">
        <v>18729.657081344561</v>
      </c>
      <c r="K1503" s="48">
        <v>33593.876746974027</v>
      </c>
      <c r="L1503" s="48">
        <v>24194.970782664197</v>
      </c>
      <c r="M1503" s="48">
        <v>69060.09684300459</v>
      </c>
      <c r="N1503" s="48">
        <v>25708.217295918083</v>
      </c>
    </row>
    <row r="1504" spans="1:14">
      <c r="A1504" s="46">
        <v>1499</v>
      </c>
      <c r="B1504" s="46" t="s">
        <v>4225</v>
      </c>
      <c r="C1504" s="47" t="s">
        <v>4226</v>
      </c>
      <c r="D1504" s="46" t="s">
        <v>1223</v>
      </c>
      <c r="E1504" s="48">
        <v>15241.910239680146</v>
      </c>
      <c r="F1504" s="48">
        <v>14445.694066126849</v>
      </c>
      <c r="G1504" s="48">
        <v>18881.787970566358</v>
      </c>
      <c r="H1504" s="48">
        <v>18306.496429967872</v>
      </c>
      <c r="I1504" s="48">
        <v>20270.1916464768</v>
      </c>
      <c r="J1504" s="48">
        <v>12123.196219924845</v>
      </c>
      <c r="K1504" s="48">
        <v>21862.723659745654</v>
      </c>
      <c r="L1504" s="48">
        <v>15646.890608140287</v>
      </c>
      <c r="M1504" s="48">
        <v>44701.049576159581</v>
      </c>
      <c r="N1504" s="48">
        <v>14218.51124187648</v>
      </c>
    </row>
    <row r="1505" spans="1:14">
      <c r="A1505" s="46">
        <v>1500</v>
      </c>
      <c r="B1505" s="46" t="s">
        <v>4227</v>
      </c>
      <c r="C1505" s="47" t="s">
        <v>4228</v>
      </c>
      <c r="D1505" s="46" t="s">
        <v>1223</v>
      </c>
      <c r="E1505" s="48">
        <v>8545.8677482111016</v>
      </c>
      <c r="F1505" s="48">
        <v>8454.0734886272003</v>
      </c>
      <c r="G1505" s="48">
        <v>10392.941800520492</v>
      </c>
      <c r="H1505" s="48">
        <v>10086.1340076672</v>
      </c>
      <c r="I1505" s="48">
        <v>11192.67103957632</v>
      </c>
      <c r="J1505" s="48">
        <v>6679.2533718657332</v>
      </c>
      <c r="K1505" s="48">
        <v>11998.190829353702</v>
      </c>
      <c r="L1505" s="48">
        <v>8623.8077826073604</v>
      </c>
      <c r="M1505" s="48">
        <v>24624.529111275519</v>
      </c>
      <c r="N1505" s="48">
        <v>9048.143517557759</v>
      </c>
    </row>
    <row r="1506" spans="1:14">
      <c r="A1506" s="46">
        <v>1501</v>
      </c>
      <c r="B1506" s="46" t="s">
        <v>4229</v>
      </c>
      <c r="C1506" s="47" t="s">
        <v>4230</v>
      </c>
      <c r="D1506" s="46" t="s">
        <v>1223</v>
      </c>
      <c r="E1506" s="48">
        <v>45282.422533296733</v>
      </c>
      <c r="F1506" s="48">
        <v>44564.391708698626</v>
      </c>
      <c r="G1506" s="48">
        <v>57957.416532407777</v>
      </c>
      <c r="H1506" s="48">
        <v>5555.5340068121604</v>
      </c>
      <c r="I1506" s="48">
        <v>63384.007965852667</v>
      </c>
      <c r="J1506" s="48">
        <v>36726.344032752524</v>
      </c>
      <c r="K1506" s="48">
        <v>65942.458676710157</v>
      </c>
      <c r="L1506" s="48">
        <v>47440.735167454724</v>
      </c>
      <c r="M1506" s="48">
        <v>135421.85362786305</v>
      </c>
      <c r="N1506" s="48">
        <v>41506.563120225277</v>
      </c>
    </row>
    <row r="1507" spans="1:14">
      <c r="A1507" s="46">
        <v>1502</v>
      </c>
      <c r="B1507" s="46" t="s">
        <v>4231</v>
      </c>
      <c r="C1507" s="47" t="s">
        <v>4232</v>
      </c>
      <c r="D1507" s="46" t="s">
        <v>1223</v>
      </c>
      <c r="E1507" s="48">
        <v>11342.654993348086</v>
      </c>
      <c r="F1507" s="48">
        <v>10451.715563932159</v>
      </c>
      <c r="G1507" s="48">
        <v>13811.70383690057</v>
      </c>
      <c r="H1507" s="48">
        <v>13209.245016902143</v>
      </c>
      <c r="I1507" s="48">
        <v>15088.073086420993</v>
      </c>
      <c r="J1507" s="48">
        <v>8746.9930992876671</v>
      </c>
      <c r="K1507" s="48">
        <v>15731.431343026559</v>
      </c>
      <c r="L1507" s="48">
        <v>11289.941846511105</v>
      </c>
      <c r="M1507" s="48">
        <v>32253.86801761451</v>
      </c>
      <c r="N1507" s="48">
        <v>11202.463402690559</v>
      </c>
    </row>
    <row r="1508" spans="1:14" ht="20.399999999999999">
      <c r="A1508" s="46">
        <v>1503</v>
      </c>
      <c r="B1508" s="46" t="s">
        <v>4233</v>
      </c>
      <c r="C1508" s="47" t="s">
        <v>4234</v>
      </c>
      <c r="D1508" s="46" t="s">
        <v>1223</v>
      </c>
      <c r="E1508" s="48">
        <v>21260.225033572431</v>
      </c>
      <c r="F1508" s="48">
        <v>22283.501502764546</v>
      </c>
      <c r="G1508" s="48">
        <v>30310.70629851579</v>
      </c>
      <c r="H1508" s="48">
        <v>25525.4265177856</v>
      </c>
      <c r="I1508" s="48">
        <v>34899.982139151361</v>
      </c>
      <c r="J1508" s="48">
        <v>8746.9930992876671</v>
      </c>
      <c r="K1508" s="48">
        <v>32735.47819637975</v>
      </c>
      <c r="L1508" s="48">
        <v>11289.941846511105</v>
      </c>
      <c r="M1508" s="48">
        <v>69060.09684300459</v>
      </c>
      <c r="N1508" s="48">
        <v>22455.194269367556</v>
      </c>
    </row>
    <row r="1509" spans="1:14">
      <c r="A1509" s="46">
        <v>1504</v>
      </c>
      <c r="B1509" s="46" t="s">
        <v>4235</v>
      </c>
      <c r="C1509" s="47" t="s">
        <v>4236</v>
      </c>
      <c r="D1509" s="46" t="s">
        <v>1223</v>
      </c>
      <c r="E1509" s="48">
        <v>80133.989134865362</v>
      </c>
      <c r="F1509" s="48">
        <v>66080.171943306748</v>
      </c>
      <c r="G1509" s="48">
        <v>85004.579542267311</v>
      </c>
      <c r="H1509" s="48">
        <v>100109.28658949837</v>
      </c>
      <c r="I1509" s="48">
        <v>99595.383373263045</v>
      </c>
      <c r="J1509" s="48">
        <v>76078.984184963236</v>
      </c>
      <c r="K1509" s="48">
        <v>90084.256927664042</v>
      </c>
      <c r="L1509" s="48">
        <v>92637.060709125639</v>
      </c>
      <c r="M1509" s="48">
        <v>280531.61849674751</v>
      </c>
      <c r="N1509" s="48">
        <v>101070.63551763369</v>
      </c>
    </row>
    <row r="1510" spans="1:14">
      <c r="A1510" s="46">
        <v>1505</v>
      </c>
      <c r="B1510" s="46" t="s">
        <v>4237</v>
      </c>
      <c r="C1510" s="47" t="s">
        <v>4238</v>
      </c>
      <c r="D1510" s="46" t="s">
        <v>1223</v>
      </c>
      <c r="E1510" s="48">
        <v>49330.244046484586</v>
      </c>
      <c r="F1510" s="48">
        <v>39955.452802929663</v>
      </c>
      <c r="G1510" s="48">
        <v>52646.802583566925</v>
      </c>
      <c r="H1510" s="48">
        <v>42565.443984978432</v>
      </c>
      <c r="I1510" s="48">
        <v>62014.448060695075</v>
      </c>
      <c r="J1510" s="48">
        <v>32347.622278150931</v>
      </c>
      <c r="K1510" s="48">
        <v>55461.888282801374</v>
      </c>
      <c r="L1510" s="48">
        <v>39378.356203397117</v>
      </c>
      <c r="M1510" s="48">
        <v>119275.33489282732</v>
      </c>
      <c r="N1510" s="48">
        <v>38634.136606714877</v>
      </c>
    </row>
    <row r="1511" spans="1:14">
      <c r="A1511" s="46">
        <v>1506</v>
      </c>
      <c r="B1511" s="46" t="s">
        <v>4239</v>
      </c>
      <c r="C1511" s="47" t="s">
        <v>4240</v>
      </c>
      <c r="D1511" s="46" t="s">
        <v>1223</v>
      </c>
      <c r="E1511" s="48">
        <v>27700.935935964691</v>
      </c>
      <c r="F1511" s="48">
        <v>22283.501502764546</v>
      </c>
      <c r="G1511" s="48">
        <v>26359.934966502169</v>
      </c>
      <c r="H1511" s="48">
        <v>34305.912110220794</v>
      </c>
      <c r="I1511" s="48">
        <v>28025.743232954876</v>
      </c>
      <c r="J1511" s="48">
        <v>18604.252162358356</v>
      </c>
      <c r="K1511" s="48">
        <v>30793.946361719387</v>
      </c>
      <c r="L1511" s="48">
        <v>22656.916949520899</v>
      </c>
      <c r="M1511" s="48">
        <v>96095.723361075216</v>
      </c>
      <c r="N1511" s="48">
        <v>31453.070322938882</v>
      </c>
    </row>
    <row r="1512" spans="1:14">
      <c r="A1512" s="46">
        <v>1507</v>
      </c>
      <c r="B1512" s="46" t="s">
        <v>4241</v>
      </c>
      <c r="C1512" s="47" t="s">
        <v>4242</v>
      </c>
      <c r="D1512" s="46" t="s">
        <v>1223</v>
      </c>
      <c r="E1512" s="48">
        <v>126361.44723878651</v>
      </c>
      <c r="F1512" s="48">
        <v>99884.715062078467</v>
      </c>
      <c r="G1512" s="48">
        <v>126780.14540548285</v>
      </c>
      <c r="H1512" s="48">
        <v>153511.61242090241</v>
      </c>
      <c r="I1512" s="48">
        <v>144535.27956618241</v>
      </c>
      <c r="J1512" s="48">
        <v>116662.25019446672</v>
      </c>
      <c r="K1512" s="48">
        <v>138362.56555349007</v>
      </c>
      <c r="L1512" s="48">
        <v>142063.68711614821</v>
      </c>
      <c r="M1512" s="48">
        <v>430180.68768925522</v>
      </c>
      <c r="N1512" s="48">
        <v>136296.63806606847</v>
      </c>
    </row>
    <row r="1513" spans="1:14">
      <c r="A1513" s="46">
        <v>1508</v>
      </c>
      <c r="B1513" s="46" t="s">
        <v>4243</v>
      </c>
      <c r="C1513" s="47" t="s">
        <v>4244</v>
      </c>
      <c r="D1513" s="46" t="s">
        <v>1223</v>
      </c>
      <c r="E1513" s="48">
        <v>278441.87146562088</v>
      </c>
      <c r="F1513" s="48">
        <v>216672.35450775042</v>
      </c>
      <c r="G1513" s="48">
        <v>272222.4817745742</v>
      </c>
      <c r="H1513" s="48">
        <v>332175.23591283412</v>
      </c>
      <c r="I1513" s="48">
        <v>308459.43809855997</v>
      </c>
      <c r="J1513" s="48">
        <v>273472.81313057384</v>
      </c>
      <c r="K1513" s="48">
        <v>298979.15759677085</v>
      </c>
      <c r="L1513" s="48">
        <v>307442.33798309427</v>
      </c>
      <c r="M1513" s="48">
        <v>930848.98115550214</v>
      </c>
      <c r="N1513" s="48">
        <v>244012.63232270849</v>
      </c>
    </row>
    <row r="1514" spans="1:14">
      <c r="A1514" s="46">
        <v>1509</v>
      </c>
      <c r="B1514" s="46" t="s">
        <v>4245</v>
      </c>
      <c r="C1514" s="47" t="s">
        <v>4246</v>
      </c>
      <c r="D1514" s="46" t="s">
        <v>1223</v>
      </c>
      <c r="E1514" s="48">
        <v>36894.497832414745</v>
      </c>
      <c r="F1514" s="48">
        <v>28891.388132253698</v>
      </c>
      <c r="G1514" s="48">
        <v>38960.695595969592</v>
      </c>
      <c r="H1514" s="48">
        <v>30332.823982669826</v>
      </c>
      <c r="I1514" s="48">
        <v>45958.69365132488</v>
      </c>
      <c r="J1514" s="48">
        <v>23061.17181184503</v>
      </c>
      <c r="K1514" s="48">
        <v>40978.395695053558</v>
      </c>
      <c r="L1514" s="48">
        <v>28057.078794920446</v>
      </c>
      <c r="M1514" s="48">
        <v>84997.711831603199</v>
      </c>
      <c r="N1514" s="48">
        <v>27144.430552673282</v>
      </c>
    </row>
    <row r="1515" spans="1:14">
      <c r="A1515" s="46">
        <v>1510</v>
      </c>
      <c r="B1515" s="46" t="s">
        <v>4247</v>
      </c>
      <c r="C1515" s="47" t="s">
        <v>4248</v>
      </c>
      <c r="D1515" s="46" t="s">
        <v>1223</v>
      </c>
      <c r="E1515" s="48">
        <v>474926.36456181033</v>
      </c>
      <c r="F1515" s="48">
        <v>368803.89655375259</v>
      </c>
      <c r="G1515" s="48">
        <v>474378.90485970024</v>
      </c>
      <c r="H1515" s="48">
        <v>566579.60154785018</v>
      </c>
      <c r="I1515" s="48">
        <v>546413.86177459196</v>
      </c>
      <c r="J1515" s="48">
        <v>430573.46503157716</v>
      </c>
      <c r="K1515" s="48">
        <v>512117.57882143348</v>
      </c>
      <c r="L1515" s="48">
        <v>524420.21422000893</v>
      </c>
      <c r="M1515" s="48">
        <v>1587720.6988587214</v>
      </c>
      <c r="N1515" s="48">
        <v>430720.35570088448</v>
      </c>
    </row>
    <row r="1516" spans="1:14" ht="20.399999999999999">
      <c r="A1516" s="46">
        <v>1511</v>
      </c>
      <c r="B1516" s="46" t="s">
        <v>4249</v>
      </c>
      <c r="C1516" s="47" t="s">
        <v>4250</v>
      </c>
      <c r="D1516" s="46" t="s">
        <v>1223</v>
      </c>
      <c r="E1516" s="48">
        <v>144175.56820754512</v>
      </c>
      <c r="F1516" s="48">
        <v>138303.41968028006</v>
      </c>
      <c r="G1516" s="48">
        <v>228352.45021370114</v>
      </c>
      <c r="H1516" s="48">
        <v>139486.33714448023</v>
      </c>
      <c r="I1516" s="48">
        <v>262631.17872391682</v>
      </c>
      <c r="J1516" s="48">
        <v>114102.26012412767</v>
      </c>
      <c r="K1516" s="48">
        <v>246915.61100913535</v>
      </c>
      <c r="L1516" s="48">
        <v>225520.73381777765</v>
      </c>
      <c r="M1516" s="48">
        <v>332644.39891004079</v>
      </c>
      <c r="N1516" s="48">
        <v>34156.023672152165</v>
      </c>
    </row>
    <row r="1517" spans="1:14" ht="20.399999999999999">
      <c r="A1517" s="46">
        <v>1512</v>
      </c>
      <c r="B1517" s="46" t="s">
        <v>4251</v>
      </c>
      <c r="C1517" s="47" t="s">
        <v>4252</v>
      </c>
      <c r="D1517" s="46" t="s">
        <v>1223</v>
      </c>
      <c r="E1517" s="48">
        <v>123413.85044407827</v>
      </c>
      <c r="F1517" s="48">
        <v>138303.41968028006</v>
      </c>
      <c r="G1517" s="48">
        <v>217773.87784974501</v>
      </c>
      <c r="H1517" s="48">
        <v>139486.33714448023</v>
      </c>
      <c r="I1517" s="48">
        <v>262631.17872391682</v>
      </c>
      <c r="J1517" s="48">
        <v>106521.11835860468</v>
      </c>
      <c r="K1517" s="48">
        <v>223310.53218047292</v>
      </c>
      <c r="L1517" s="48">
        <v>225520.73381777765</v>
      </c>
      <c r="M1517" s="48">
        <v>332644.39891004079</v>
      </c>
      <c r="N1517" s="48">
        <v>25340.546702188745</v>
      </c>
    </row>
    <row r="1518" spans="1:14" ht="20.399999999999999">
      <c r="A1518" s="46">
        <v>1513</v>
      </c>
      <c r="B1518" s="46" t="s">
        <v>4253</v>
      </c>
      <c r="C1518" s="47" t="s">
        <v>4254</v>
      </c>
      <c r="D1518" s="46" t="s">
        <v>1223</v>
      </c>
      <c r="E1518" s="48">
        <v>392960.96971109614</v>
      </c>
      <c r="F1518" s="48">
        <v>384170.07275261806</v>
      </c>
      <c r="G1518" s="48">
        <v>376190.84270223597</v>
      </c>
      <c r="H1518" s="48">
        <v>343204.04807629879</v>
      </c>
      <c r="I1518" s="48">
        <v>431843.21333798405</v>
      </c>
      <c r="J1518" s="48">
        <v>262095.37978375802</v>
      </c>
      <c r="K1518" s="48">
        <v>407590.89847692283</v>
      </c>
      <c r="L1518" s="48">
        <v>325936.84778485552</v>
      </c>
      <c r="M1518" s="48">
        <v>818458.7655723315</v>
      </c>
      <c r="N1518" s="48">
        <v>56458.979336303659</v>
      </c>
    </row>
    <row r="1519" spans="1:14" ht="20.399999999999999">
      <c r="A1519" s="46">
        <v>1514</v>
      </c>
      <c r="B1519" s="46" t="s">
        <v>4255</v>
      </c>
      <c r="C1519" s="47" t="s">
        <v>4256</v>
      </c>
      <c r="D1519" s="46" t="s">
        <v>1223</v>
      </c>
      <c r="E1519" s="48">
        <v>60916.687259146835</v>
      </c>
      <c r="F1519" s="48">
        <v>384170.07275261806</v>
      </c>
      <c r="G1519" s="48">
        <v>687260.90391667769</v>
      </c>
      <c r="H1519" s="48">
        <v>452791.0365119662</v>
      </c>
      <c r="I1519" s="48">
        <v>766742.03184499196</v>
      </c>
      <c r="J1519" s="48">
        <v>163798.19349022128</v>
      </c>
      <c r="K1519" s="48">
        <v>766815.35705999145</v>
      </c>
      <c r="L1519" s="48">
        <v>465927.16521761531</v>
      </c>
      <c r="M1519" s="48">
        <v>818458.7655723315</v>
      </c>
      <c r="N1519" s="48">
        <v>106218.02382984431</v>
      </c>
    </row>
    <row r="1520" spans="1:14" ht="20.399999999999999">
      <c r="A1520" s="46">
        <v>1515</v>
      </c>
      <c r="B1520" s="46" t="s">
        <v>4257</v>
      </c>
      <c r="C1520" s="47" t="s">
        <v>4258</v>
      </c>
      <c r="D1520" s="46" t="s">
        <v>1223</v>
      </c>
      <c r="E1520" s="48">
        <v>228324.40270059323</v>
      </c>
      <c r="F1520" s="48">
        <v>922004.5187907205</v>
      </c>
      <c r="G1520" s="48">
        <v>370079.29211596726</v>
      </c>
      <c r="H1520" s="48">
        <v>2077547.7583171583</v>
      </c>
      <c r="I1520" s="48">
        <v>401878.58220840961</v>
      </c>
      <c r="J1520" s="48">
        <v>1369003.6989327176</v>
      </c>
      <c r="K1520" s="48">
        <v>423918.18532308779</v>
      </c>
      <c r="L1520" s="48">
        <v>707423.81304417178</v>
      </c>
      <c r="M1520" s="48">
        <v>621736.71884932613</v>
      </c>
      <c r="N1520" s="48">
        <v>459588.24216166401</v>
      </c>
    </row>
    <row r="1521" spans="1:14" ht="20.399999999999999">
      <c r="A1521" s="46">
        <v>1516</v>
      </c>
      <c r="B1521" s="46" t="s">
        <v>4259</v>
      </c>
      <c r="C1521" s="47" t="s">
        <v>4260</v>
      </c>
      <c r="D1521" s="46" t="s">
        <v>1223</v>
      </c>
      <c r="E1521" s="48">
        <v>505170.91971575248</v>
      </c>
      <c r="F1521" s="48">
        <v>184403.25392529153</v>
      </c>
      <c r="G1521" s="48">
        <v>601525.0584420677</v>
      </c>
      <c r="H1521" s="48">
        <v>865644.89929881587</v>
      </c>
      <c r="I1521" s="48">
        <v>680373.38917739515</v>
      </c>
      <c r="J1521" s="48">
        <v>1167923.3977996677</v>
      </c>
      <c r="K1521" s="48">
        <v>661872.60899911972</v>
      </c>
      <c r="L1521" s="48">
        <v>370328.89390274358</v>
      </c>
      <c r="M1521" s="48">
        <v>1411706.2360012955</v>
      </c>
      <c r="N1521" s="48">
        <v>554378.31710750726</v>
      </c>
    </row>
    <row r="1522" spans="1:14" ht="20.399999999999999">
      <c r="A1522" s="46">
        <v>1517</v>
      </c>
      <c r="B1522" s="46" t="s">
        <v>4261</v>
      </c>
      <c r="C1522" s="47" t="s">
        <v>4262</v>
      </c>
      <c r="D1522" s="46" t="s">
        <v>1223</v>
      </c>
      <c r="E1522" s="48">
        <v>203439.40415645539</v>
      </c>
      <c r="F1522" s="48">
        <v>338070.2385076065</v>
      </c>
      <c r="G1522" s="48">
        <v>375210.71332729596</v>
      </c>
      <c r="H1522" s="48">
        <v>967485.47568691196</v>
      </c>
      <c r="I1522" s="48">
        <v>405403.83292953594</v>
      </c>
      <c r="J1522" s="48">
        <v>1102698.4255683378</v>
      </c>
      <c r="K1522" s="48">
        <v>431843.21333798405</v>
      </c>
      <c r="L1522" s="48">
        <v>320477.9317607705</v>
      </c>
      <c r="M1522" s="48">
        <v>826910.66298026685</v>
      </c>
      <c r="N1522" s="48">
        <v>285536.43000201485</v>
      </c>
    </row>
    <row r="1523" spans="1:14" ht="20.399999999999999">
      <c r="A1523" s="46">
        <v>1518</v>
      </c>
      <c r="B1523" s="46" t="s">
        <v>4263</v>
      </c>
      <c r="C1523" s="47" t="s">
        <v>4264</v>
      </c>
      <c r="D1523" s="46" t="s">
        <v>1223</v>
      </c>
      <c r="E1523" s="48">
        <v>186365.02559332433</v>
      </c>
      <c r="F1523" s="48">
        <v>59931.873555979262</v>
      </c>
      <c r="G1523" s="48">
        <v>120857.34555595009</v>
      </c>
      <c r="H1523" s="48">
        <v>139068.52965160602</v>
      </c>
      <c r="I1523" s="48">
        <v>126909.0259605504</v>
      </c>
      <c r="J1523" s="48">
        <v>1053149.0682102833</v>
      </c>
      <c r="K1523" s="48">
        <v>142772.65420561918</v>
      </c>
      <c r="L1523" s="48">
        <v>926891.56080893392</v>
      </c>
      <c r="M1523" s="48">
        <v>282890.48996693332</v>
      </c>
      <c r="N1523" s="48">
        <v>86172.795405312005</v>
      </c>
    </row>
    <row r="1524" spans="1:14" ht="20.399999999999999">
      <c r="A1524" s="46">
        <v>1519</v>
      </c>
      <c r="B1524" s="46" t="s">
        <v>4265</v>
      </c>
      <c r="C1524" s="47" t="s">
        <v>4266</v>
      </c>
      <c r="D1524" s="46" t="s">
        <v>1223</v>
      </c>
      <c r="E1524" s="48">
        <v>269902.33092506882</v>
      </c>
      <c r="F1524" s="48">
        <v>307336.58046146046</v>
      </c>
      <c r="G1524" s="48">
        <v>248342.097185197</v>
      </c>
      <c r="H1524" s="48">
        <v>363715.78467959346</v>
      </c>
      <c r="I1524" s="48">
        <v>264393.80408448004</v>
      </c>
      <c r="J1524" s="48">
        <v>1438769.1940928581</v>
      </c>
      <c r="K1524" s="48">
        <v>289757.98302298452</v>
      </c>
      <c r="L1524" s="48">
        <v>655197.87643489183</v>
      </c>
      <c r="M1524" s="48">
        <v>1000997.1183445334</v>
      </c>
      <c r="N1524" s="48">
        <v>285536.43000201485</v>
      </c>
    </row>
    <row r="1525" spans="1:14">
      <c r="A1525" s="46">
        <v>1520</v>
      </c>
      <c r="B1525" s="46" t="s">
        <v>4267</v>
      </c>
      <c r="C1525" s="47" t="s">
        <v>4268</v>
      </c>
      <c r="D1525" s="46" t="s">
        <v>1744</v>
      </c>
      <c r="E1525" s="48">
        <v>278443.55670274852</v>
      </c>
      <c r="F1525" s="48">
        <v>878978.18091516523</v>
      </c>
      <c r="G1525" s="48">
        <v>294639.14962332929</v>
      </c>
      <c r="H1525" s="48">
        <v>339361.52479027095</v>
      </c>
      <c r="I1525" s="48">
        <v>329610.94242531841</v>
      </c>
      <c r="J1525" s="48">
        <v>262341.32477573527</v>
      </c>
      <c r="K1525" s="48">
        <v>327848.31706475525</v>
      </c>
      <c r="L1525" s="48">
        <v>144233.67478226381</v>
      </c>
      <c r="M1525" s="48">
        <v>665030.04204324458</v>
      </c>
      <c r="N1525" s="48">
        <v>1607669.8315598927</v>
      </c>
    </row>
    <row r="1526" spans="1:14">
      <c r="A1526" s="46">
        <v>1521</v>
      </c>
      <c r="B1526" s="46" t="s">
        <v>4269</v>
      </c>
      <c r="C1526" s="47" t="s">
        <v>4270</v>
      </c>
      <c r="D1526" s="46" t="s">
        <v>1744</v>
      </c>
      <c r="E1526" s="48">
        <v>30992.116252542866</v>
      </c>
      <c r="F1526" s="48">
        <v>3382.9350438661122</v>
      </c>
      <c r="G1526" s="48">
        <v>8639.3254140223926</v>
      </c>
      <c r="H1526" s="48">
        <v>7613.2359092177921</v>
      </c>
      <c r="I1526" s="48">
        <v>10575.752163379198</v>
      </c>
      <c r="J1526" s="48">
        <v>5785.5631446077323</v>
      </c>
      <c r="K1526" s="48">
        <v>8702.08140510052</v>
      </c>
      <c r="L1526" s="48">
        <v>4674.22132653056</v>
      </c>
      <c r="M1526" s="48">
        <v>12878.441186606546</v>
      </c>
      <c r="N1526" s="48">
        <v>4524.0717587788795</v>
      </c>
    </row>
    <row r="1527" spans="1:14">
      <c r="A1527" s="46">
        <v>1522</v>
      </c>
      <c r="B1527" s="46" t="s">
        <v>4271</v>
      </c>
      <c r="C1527" s="47" t="s">
        <v>4272</v>
      </c>
      <c r="D1527" s="46" t="s">
        <v>1744</v>
      </c>
      <c r="E1527" s="48">
        <v>67313.214675072886</v>
      </c>
      <c r="F1527" s="48">
        <v>9682.6886473605118</v>
      </c>
      <c r="G1527" s="48">
        <v>17114.439426861056</v>
      </c>
      <c r="H1527" s="48">
        <v>16684.881098249727</v>
      </c>
      <c r="I1527" s="48">
        <v>19388.8789661952</v>
      </c>
      <c r="J1527" s="48">
        <v>12679.83069749387</v>
      </c>
      <c r="K1527" s="48">
        <v>17201.460893736272</v>
      </c>
      <c r="L1527" s="48">
        <v>15437.986861703168</v>
      </c>
      <c r="M1527" s="48">
        <v>42504.790681325379</v>
      </c>
      <c r="N1527" s="48">
        <v>16845.345288481738</v>
      </c>
    </row>
    <row r="1528" spans="1:14">
      <c r="A1528" s="46">
        <v>1523</v>
      </c>
      <c r="B1528" s="46" t="s">
        <v>4273</v>
      </c>
      <c r="C1528" s="47" t="s">
        <v>4274</v>
      </c>
      <c r="D1528" s="46" t="s">
        <v>1744</v>
      </c>
      <c r="E1528" s="48">
        <v>53011.303467990641</v>
      </c>
      <c r="F1528" s="48">
        <v>7532.2857074734084</v>
      </c>
      <c r="G1528" s="48">
        <v>13107.404440514048</v>
      </c>
      <c r="H1528" s="48">
        <v>12778.381039875583</v>
      </c>
      <c r="I1528" s="48">
        <v>14101.002884505599</v>
      </c>
      <c r="J1528" s="48">
        <v>9711.073443907655</v>
      </c>
      <c r="K1528" s="48">
        <v>12791.372241607143</v>
      </c>
      <c r="L1528" s="48">
        <v>11823.952048340992</v>
      </c>
      <c r="M1528" s="48">
        <v>32554.167153117865</v>
      </c>
      <c r="N1528" s="48">
        <v>11466.726641933516</v>
      </c>
    </row>
    <row r="1529" spans="1:14">
      <c r="A1529" s="46">
        <v>1524</v>
      </c>
      <c r="B1529" s="46" t="s">
        <v>4275</v>
      </c>
      <c r="C1529" s="47" t="s">
        <v>4276</v>
      </c>
      <c r="D1529" s="46" t="s">
        <v>1744</v>
      </c>
      <c r="E1529" s="48">
        <v>28875.377690248319</v>
      </c>
      <c r="F1529" s="48">
        <v>5995.5375227453433</v>
      </c>
      <c r="G1529" s="48">
        <v>7353.3400639237861</v>
      </c>
      <c r="H1529" s="48">
        <v>7093.5878399554567</v>
      </c>
      <c r="I1529" s="48">
        <v>8813.1268028160011</v>
      </c>
      <c r="J1529" s="48">
        <v>5391.1502600376207</v>
      </c>
      <c r="K1529" s="48">
        <v>7595.1526786668292</v>
      </c>
      <c r="L1529" s="48">
        <v>6563.4945833712636</v>
      </c>
      <c r="M1529" s="48">
        <v>18073.339275090231</v>
      </c>
      <c r="N1529" s="48">
        <v>6439.9802432903161</v>
      </c>
    </row>
    <row r="1530" spans="1:14">
      <c r="A1530" s="46">
        <v>1525</v>
      </c>
      <c r="B1530" s="46" t="s">
        <v>4277</v>
      </c>
      <c r="C1530" s="47" t="s">
        <v>4278</v>
      </c>
      <c r="D1530" s="46" t="s">
        <v>1744</v>
      </c>
      <c r="E1530" s="48">
        <v>175178.68391199922</v>
      </c>
      <c r="F1530" s="48">
        <v>27661.467325105154</v>
      </c>
      <c r="G1530" s="48">
        <v>42538.025368258561</v>
      </c>
      <c r="H1530" s="48">
        <v>41466.088019353083</v>
      </c>
      <c r="I1530" s="48">
        <v>45828.259374643203</v>
      </c>
      <c r="J1530" s="48">
        <v>31498.796741737126</v>
      </c>
      <c r="K1530" s="48">
        <v>42303.008653516808</v>
      </c>
      <c r="L1530" s="48">
        <v>38376.923868914178</v>
      </c>
      <c r="M1530" s="48">
        <v>105634.86981296718</v>
      </c>
      <c r="N1530" s="48">
        <v>41864.180221157323</v>
      </c>
    </row>
    <row r="1531" spans="1:14">
      <c r="A1531" s="46">
        <v>1526</v>
      </c>
      <c r="B1531" s="46" t="s">
        <v>4279</v>
      </c>
      <c r="C1531" s="47" t="s">
        <v>4280</v>
      </c>
      <c r="D1531" s="46" t="s">
        <v>1744</v>
      </c>
      <c r="E1531" s="48">
        <v>106143.29816979636</v>
      </c>
      <c r="F1531" s="48">
        <v>16597.402654429185</v>
      </c>
      <c r="G1531" s="48">
        <v>26243.533146163198</v>
      </c>
      <c r="H1531" s="48">
        <v>25585.486344886271</v>
      </c>
      <c r="I1531" s="48">
        <v>29964.631129574402</v>
      </c>
      <c r="J1531" s="48">
        <v>19443.768425571554</v>
      </c>
      <c r="K1531" s="48">
        <v>28202.005769011197</v>
      </c>
      <c r="L1531" s="48">
        <v>23679.239658647555</v>
      </c>
      <c r="M1531" s="48">
        <v>65179.551492521117</v>
      </c>
      <c r="N1531" s="48">
        <v>22716.585082097001</v>
      </c>
    </row>
    <row r="1532" spans="1:14">
      <c r="A1532" s="46">
        <v>1527</v>
      </c>
      <c r="B1532" s="46" t="s">
        <v>4281</v>
      </c>
      <c r="C1532" s="47" t="s">
        <v>4282</v>
      </c>
      <c r="D1532" s="46" t="s">
        <v>1744</v>
      </c>
      <c r="E1532" s="48">
        <v>233890.32719248481</v>
      </c>
      <c r="F1532" s="48">
        <v>36114.235165317114</v>
      </c>
      <c r="G1532" s="48">
        <v>56782.649578439683</v>
      </c>
      <c r="H1532" s="48">
        <v>55362.104102667268</v>
      </c>
      <c r="I1532" s="48">
        <v>56404.011538022394</v>
      </c>
      <c r="J1532" s="48">
        <v>45578.802188428963</v>
      </c>
      <c r="K1532" s="48">
        <v>53116.715240572026</v>
      </c>
      <c r="L1532" s="48">
        <v>51238.8664073646</v>
      </c>
      <c r="M1532" s="48">
        <v>141037.72441750029</v>
      </c>
      <c r="N1532" s="48">
        <v>40669.250791536993</v>
      </c>
    </row>
    <row r="1533" spans="1:14">
      <c r="A1533" s="46">
        <v>1528</v>
      </c>
      <c r="B1533" s="46" t="s">
        <v>4283</v>
      </c>
      <c r="C1533" s="47" t="s">
        <v>4284</v>
      </c>
      <c r="D1533" s="46" t="s">
        <v>1744</v>
      </c>
      <c r="E1533" s="48">
        <v>20953.854978503485</v>
      </c>
      <c r="F1533" s="48">
        <v>4458.78933801728</v>
      </c>
      <c r="G1533" s="48">
        <v>6352.5148559539248</v>
      </c>
      <c r="H1533" s="48">
        <v>5055.4706637783038</v>
      </c>
      <c r="I1533" s="48">
        <v>7931.8141225343998</v>
      </c>
      <c r="J1533" s="48">
        <v>3841.7869003215847</v>
      </c>
      <c r="K1533" s="48">
        <v>6243.2190271148556</v>
      </c>
      <c r="L1533" s="48">
        <v>4674.22132653056</v>
      </c>
      <c r="M1533" s="48">
        <v>12878.441186606546</v>
      </c>
      <c r="N1533" s="48">
        <v>4524.0717587788795</v>
      </c>
    </row>
    <row r="1534" spans="1:14">
      <c r="A1534" s="46">
        <v>1529</v>
      </c>
      <c r="B1534" s="46" t="s">
        <v>4285</v>
      </c>
      <c r="C1534" s="47" t="s">
        <v>4286</v>
      </c>
      <c r="D1534" s="46" t="s">
        <v>1744</v>
      </c>
      <c r="E1534" s="48">
        <v>398937.91041981772</v>
      </c>
      <c r="F1534" s="48">
        <v>61468.621740707327</v>
      </c>
      <c r="G1534" s="48">
        <v>96866.055926062079</v>
      </c>
      <c r="H1534" s="48">
        <v>94429.715983239163</v>
      </c>
      <c r="I1534" s="48">
        <v>75792.890504217605</v>
      </c>
      <c r="J1534" s="48">
        <v>77742.040797380832</v>
      </c>
      <c r="K1534" s="48">
        <v>85351.607834551847</v>
      </c>
      <c r="L1534" s="48">
        <v>87405.327509291019</v>
      </c>
      <c r="M1534" s="48">
        <v>240563.74225132141</v>
      </c>
      <c r="N1534" s="48">
        <v>71787.683425651921</v>
      </c>
    </row>
    <row r="1535" spans="1:14">
      <c r="A1535" s="46">
        <v>1530</v>
      </c>
      <c r="B1535" s="46" t="s">
        <v>4287</v>
      </c>
      <c r="C1535" s="47" t="s">
        <v>4288</v>
      </c>
      <c r="D1535" s="46" t="s">
        <v>1744</v>
      </c>
      <c r="E1535" s="48">
        <v>764321.33685378858</v>
      </c>
      <c r="F1535" s="48">
        <v>130618.37310822451</v>
      </c>
      <c r="G1535" s="48">
        <v>234893.75530225551</v>
      </c>
      <c r="H1535" s="48">
        <v>200927.54026846771</v>
      </c>
      <c r="I1535" s="48">
        <v>262631.17872391682</v>
      </c>
      <c r="J1535" s="48">
        <v>152695.08340368775</v>
      </c>
      <c r="K1535" s="48">
        <v>261511.91161995917</v>
      </c>
      <c r="L1535" s="48">
        <v>144233.67478226381</v>
      </c>
      <c r="M1535" s="48">
        <v>511873.52642618178</v>
      </c>
      <c r="N1535" s="48">
        <v>202856.50523713147</v>
      </c>
    </row>
    <row r="1536" spans="1:14">
      <c r="A1536" s="46">
        <v>1531</v>
      </c>
      <c r="B1536" s="46" t="s">
        <v>4289</v>
      </c>
      <c r="C1536" s="47" t="s">
        <v>4290</v>
      </c>
      <c r="D1536" s="46" t="s">
        <v>1744</v>
      </c>
      <c r="E1536" s="48">
        <v>23267.87728838031</v>
      </c>
      <c r="F1536" s="48">
        <v>3382.9350438661122</v>
      </c>
      <c r="G1536" s="48">
        <v>5875.4178685439992</v>
      </c>
      <c r="H1536" s="48">
        <v>5717.434410300928</v>
      </c>
      <c r="I1536" s="48">
        <v>5464.1386177459208</v>
      </c>
      <c r="J1536" s="48">
        <v>4345.2083710794177</v>
      </c>
      <c r="K1536" s="48">
        <v>5131.883737279757</v>
      </c>
      <c r="L1536" s="48">
        <v>3774.6295684357124</v>
      </c>
      <c r="M1536" s="48">
        <v>14567.871105709768</v>
      </c>
      <c r="N1536" s="48">
        <v>5242.1783871564794</v>
      </c>
    </row>
    <row r="1537" spans="1:14">
      <c r="A1537" s="46">
        <v>1532</v>
      </c>
      <c r="B1537" s="46" t="s">
        <v>4291</v>
      </c>
      <c r="C1537" s="47" t="s">
        <v>4292</v>
      </c>
      <c r="D1537" s="46" t="s">
        <v>1744</v>
      </c>
      <c r="E1537" s="48">
        <v>43013.05597993148</v>
      </c>
      <c r="F1537" s="48">
        <v>5226.510606173696</v>
      </c>
      <c r="G1537" s="48">
        <v>8926.4603493791765</v>
      </c>
      <c r="H1537" s="48">
        <v>8279.1166009861117</v>
      </c>
      <c r="I1537" s="48">
        <v>10223.227091266559</v>
      </c>
      <c r="J1537" s="48">
        <v>6633.6079032692232</v>
      </c>
      <c r="K1537" s="48">
        <v>9695.3207957778832</v>
      </c>
      <c r="L1537" s="48">
        <v>7456.5580993899512</v>
      </c>
      <c r="M1537" s="48">
        <v>21092.156671520581</v>
      </c>
      <c r="N1537" s="48">
        <v>7158.0868716679161</v>
      </c>
    </row>
    <row r="1538" spans="1:14">
      <c r="A1538" s="46">
        <v>1533</v>
      </c>
      <c r="B1538" s="46" t="s">
        <v>4293</v>
      </c>
      <c r="C1538" s="47" t="s">
        <v>4294</v>
      </c>
      <c r="D1538" s="46" t="s">
        <v>1744</v>
      </c>
      <c r="E1538" s="48">
        <v>62185.485137472315</v>
      </c>
      <c r="F1538" s="48">
        <v>7686.3522204707842</v>
      </c>
      <c r="G1538" s="48">
        <v>12582.592531769469</v>
      </c>
      <c r="H1538" s="48">
        <v>11970.184670846977</v>
      </c>
      <c r="I1538" s="48">
        <v>14101.002884505599</v>
      </c>
      <c r="J1538" s="48">
        <v>8852.8185146390515</v>
      </c>
      <c r="K1538" s="48">
        <v>13975.856483905614</v>
      </c>
      <c r="L1538" s="48">
        <v>10779.433316155391</v>
      </c>
      <c r="M1538" s="48">
        <v>30508.651302587732</v>
      </c>
      <c r="N1538" s="48">
        <v>9312.4067568007158</v>
      </c>
    </row>
    <row r="1539" spans="1:14">
      <c r="A1539" s="46">
        <v>1534</v>
      </c>
      <c r="B1539" s="46" t="s">
        <v>4295</v>
      </c>
      <c r="C1539" s="47" t="s">
        <v>4296</v>
      </c>
      <c r="D1539" s="46" t="s">
        <v>1744</v>
      </c>
      <c r="E1539" s="48">
        <v>82997.272607863895</v>
      </c>
      <c r="F1539" s="48">
        <v>10143.582537937407</v>
      </c>
      <c r="G1539" s="48">
        <v>16193.30446991488</v>
      </c>
      <c r="H1539" s="48">
        <v>15975.914008778751</v>
      </c>
      <c r="I1539" s="48">
        <v>17626.253605632002</v>
      </c>
      <c r="J1539" s="48">
        <v>11815.870084650705</v>
      </c>
      <c r="K1539" s="48">
        <v>18507.566285913603</v>
      </c>
      <c r="L1539" s="48">
        <v>86338.61275404648</v>
      </c>
      <c r="M1539" s="48">
        <v>40700.621962095705</v>
      </c>
      <c r="N1539" s="48">
        <v>12184.833270311115</v>
      </c>
    </row>
    <row r="1540" spans="1:14">
      <c r="A1540" s="46">
        <v>1535</v>
      </c>
      <c r="B1540" s="46" t="s">
        <v>4297</v>
      </c>
      <c r="C1540" s="47" t="s">
        <v>4298</v>
      </c>
      <c r="D1540" s="46" t="s">
        <v>1744</v>
      </c>
      <c r="E1540" s="48">
        <v>139789.8092214271</v>
      </c>
      <c r="F1540" s="48">
        <v>17520.496083998209</v>
      </c>
      <c r="G1540" s="48">
        <v>28538.921814319736</v>
      </c>
      <c r="H1540" s="48">
        <v>27547.875912979969</v>
      </c>
      <c r="I1540" s="48">
        <v>31727.256490137599</v>
      </c>
      <c r="J1540" s="48">
        <v>22071.986459496962</v>
      </c>
      <c r="K1540" s="48">
        <v>31954.635161650258</v>
      </c>
      <c r="L1540" s="48">
        <v>24812.542483068926</v>
      </c>
      <c r="M1540" s="48">
        <v>70180.580573894593</v>
      </c>
      <c r="N1540" s="48">
        <v>23434.691710474595</v>
      </c>
    </row>
    <row r="1541" spans="1:14">
      <c r="A1541" s="46">
        <v>1536</v>
      </c>
      <c r="B1541" s="46" t="s">
        <v>4299</v>
      </c>
      <c r="C1541" s="47" t="s">
        <v>4300</v>
      </c>
      <c r="D1541" s="46" t="s">
        <v>1223</v>
      </c>
      <c r="E1541" s="48">
        <v>238075.27313135946</v>
      </c>
      <c r="F1541" s="48">
        <v>216672.35450775042</v>
      </c>
      <c r="G1541" s="48">
        <v>192572.69605939815</v>
      </c>
      <c r="H1541" s="48">
        <v>332175.23591283412</v>
      </c>
      <c r="I1541" s="48">
        <v>130258.01414562049</v>
      </c>
      <c r="J1541" s="48">
        <v>121062.59348682457</v>
      </c>
      <c r="K1541" s="48">
        <v>143544.6841135459</v>
      </c>
      <c r="L1541" s="48">
        <v>307442.33798309427</v>
      </c>
      <c r="M1541" s="48">
        <v>689817.57938090665</v>
      </c>
      <c r="N1541" s="48">
        <v>11475.343921474048</v>
      </c>
    </row>
    <row r="1542" spans="1:14">
      <c r="A1542" s="46">
        <v>1537</v>
      </c>
      <c r="B1542" s="46" t="s">
        <v>4301</v>
      </c>
      <c r="C1542" s="47" t="s">
        <v>4302</v>
      </c>
      <c r="D1542" s="46" t="s">
        <v>1744</v>
      </c>
      <c r="E1542" s="48">
        <v>19472.057254975014</v>
      </c>
      <c r="F1542" s="48">
        <v>15368.787495695871</v>
      </c>
      <c r="G1542" s="48">
        <v>23057.751012997116</v>
      </c>
      <c r="H1542" s="48">
        <v>23846.362655797246</v>
      </c>
      <c r="I1542" s="48">
        <v>20190.873505251457</v>
      </c>
      <c r="J1542" s="48">
        <v>17463.46079145142</v>
      </c>
      <c r="K1542" s="48">
        <v>25398.550133035431</v>
      </c>
      <c r="L1542" s="48">
        <v>30224.45516420557</v>
      </c>
      <c r="M1542" s="48">
        <v>57013.314131797328</v>
      </c>
      <c r="N1542" s="48">
        <v>128493.69144211747</v>
      </c>
    </row>
    <row r="1543" spans="1:14">
      <c r="A1543" s="46">
        <v>1538</v>
      </c>
      <c r="B1543" s="46" t="s">
        <v>4303</v>
      </c>
      <c r="C1543" s="47" t="s">
        <v>4304</v>
      </c>
      <c r="D1543" s="46" t="s">
        <v>1744</v>
      </c>
      <c r="E1543" s="48">
        <v>24120.082530494026</v>
      </c>
      <c r="F1543" s="48">
        <v>25358.303520635902</v>
      </c>
      <c r="G1543" s="48">
        <v>29107.780751588485</v>
      </c>
      <c r="H1543" s="48">
        <v>29538.989746208768</v>
      </c>
      <c r="I1543" s="48">
        <v>33489.881850700796</v>
      </c>
      <c r="J1543" s="48">
        <v>29348.354632397572</v>
      </c>
      <c r="K1543" s="48">
        <v>31461.364454496645</v>
      </c>
      <c r="L1543" s="48">
        <v>369347.04629448906</v>
      </c>
      <c r="M1543" s="48">
        <v>70623.709733003634</v>
      </c>
      <c r="N1543" s="48">
        <v>159162.58932686804</v>
      </c>
    </row>
    <row r="1544" spans="1:14">
      <c r="A1544" s="46">
        <v>1539</v>
      </c>
      <c r="B1544" s="46" t="s">
        <v>4305</v>
      </c>
      <c r="C1544" s="47" t="s">
        <v>4306</v>
      </c>
      <c r="D1544" s="46" t="s">
        <v>1744</v>
      </c>
      <c r="E1544" s="48">
        <v>54381.693898766767</v>
      </c>
      <c r="F1544" s="48">
        <v>50712.690096026112</v>
      </c>
      <c r="G1544" s="48">
        <v>65755.164064369324</v>
      </c>
      <c r="H1544" s="48">
        <v>66599.820012569093</v>
      </c>
      <c r="I1544" s="48">
        <v>75792.890504217605</v>
      </c>
      <c r="J1544" s="48">
        <v>292627.69378779113</v>
      </c>
      <c r="K1544" s="48">
        <v>70933.508647680923</v>
      </c>
      <c r="L1544" s="48">
        <v>865403.35434199811</v>
      </c>
      <c r="M1544" s="48">
        <v>159225.80249271702</v>
      </c>
      <c r="N1544" s="48">
        <v>358852.24433285423</v>
      </c>
    </row>
    <row r="1545" spans="1:14">
      <c r="A1545" s="46">
        <v>1540</v>
      </c>
      <c r="B1545" s="46" t="s">
        <v>4307</v>
      </c>
      <c r="C1545" s="47" t="s">
        <v>4308</v>
      </c>
      <c r="D1545" s="46" t="s">
        <v>1744</v>
      </c>
      <c r="E1545" s="48">
        <v>9481.7293722919385</v>
      </c>
      <c r="F1545" s="48">
        <v>15368.787495695871</v>
      </c>
      <c r="G1545" s="48">
        <v>12842.475320579324</v>
      </c>
      <c r="H1545" s="48">
        <v>11611.131356658176</v>
      </c>
      <c r="I1545" s="48">
        <v>14982.315564787201</v>
      </c>
      <c r="J1545" s="48">
        <v>47092.790309982709</v>
      </c>
      <c r="K1545" s="48">
        <v>13674.447547249307</v>
      </c>
      <c r="L1545" s="48">
        <v>15812.70795687475</v>
      </c>
      <c r="M1545" s="48">
        <v>27758.87660990216</v>
      </c>
      <c r="N1545" s="48">
        <v>62562.885677513259</v>
      </c>
    </row>
    <row r="1546" spans="1:14">
      <c r="A1546" s="46">
        <v>1541</v>
      </c>
      <c r="B1546" s="46" t="s">
        <v>4309</v>
      </c>
      <c r="C1546" s="47" t="s">
        <v>4310</v>
      </c>
      <c r="D1546" s="46" t="s">
        <v>1744</v>
      </c>
      <c r="E1546" s="48">
        <v>21011.980522548183</v>
      </c>
      <c r="F1546" s="48">
        <v>15368.787495695871</v>
      </c>
      <c r="G1546" s="48">
        <v>27469.373802014143</v>
      </c>
      <c r="H1546" s="48">
        <v>25731.718967392255</v>
      </c>
      <c r="I1546" s="48">
        <v>31727.256490137599</v>
      </c>
      <c r="J1546" s="48">
        <v>12065.718965389502</v>
      </c>
      <c r="K1546" s="48">
        <v>29568.040423447681</v>
      </c>
      <c r="L1546" s="48">
        <v>29388.840178457085</v>
      </c>
      <c r="M1546" s="48">
        <v>61519.779419522325</v>
      </c>
      <c r="N1546" s="48">
        <v>138647.71916737675</v>
      </c>
    </row>
    <row r="1547" spans="1:14">
      <c r="A1547" s="46">
        <v>1542</v>
      </c>
      <c r="B1547" s="46" t="s">
        <v>4311</v>
      </c>
      <c r="C1547" s="47" t="s">
        <v>4312</v>
      </c>
      <c r="D1547" s="46" t="s">
        <v>1223</v>
      </c>
      <c r="E1547" s="48">
        <v>278441.87146562088</v>
      </c>
      <c r="F1547" s="48">
        <v>216672.35450775042</v>
      </c>
      <c r="G1547" s="48">
        <v>271827.52312896651</v>
      </c>
      <c r="H1547" s="48">
        <v>332175.23591283412</v>
      </c>
      <c r="I1547" s="48">
        <v>307578.12541827839</v>
      </c>
      <c r="J1547" s="48">
        <v>252436.85868856349</v>
      </c>
      <c r="K1547" s="48">
        <v>298979.15759677085</v>
      </c>
      <c r="L1547" s="48">
        <v>307442.33798309427</v>
      </c>
      <c r="M1547" s="48">
        <v>846226.34650500177</v>
      </c>
      <c r="N1547" s="48">
        <v>335362.97651862295</v>
      </c>
    </row>
    <row r="1548" spans="1:14" ht="20.399999999999999">
      <c r="A1548" s="46">
        <v>1543</v>
      </c>
      <c r="B1548" s="46" t="s">
        <v>4313</v>
      </c>
      <c r="C1548" s="47" t="s">
        <v>4314</v>
      </c>
      <c r="D1548" s="46" t="s">
        <v>1223</v>
      </c>
      <c r="E1548" s="48">
        <v>188954.40454950053</v>
      </c>
      <c r="F1548" s="48">
        <v>144449.10677077709</v>
      </c>
      <c r="G1548" s="48">
        <v>200302.88216128931</v>
      </c>
      <c r="H1548" s="48">
        <v>224087.13185785292</v>
      </c>
      <c r="I1548" s="48">
        <v>245004.92511828477</v>
      </c>
      <c r="J1548" s="48">
        <v>182809.74137006284</v>
      </c>
      <c r="K1548" s="48">
        <v>201951.91937384839</v>
      </c>
      <c r="L1548" s="48">
        <v>205514.28315117772</v>
      </c>
      <c r="M1548" s="48">
        <v>570865.09573257307</v>
      </c>
      <c r="N1548" s="48">
        <v>157839.83691739649</v>
      </c>
    </row>
    <row r="1549" spans="1:14">
      <c r="A1549" s="46">
        <v>1544</v>
      </c>
      <c r="B1549" s="46" t="s">
        <v>4315</v>
      </c>
      <c r="C1549" s="47" t="s">
        <v>4316</v>
      </c>
      <c r="D1549" s="46" t="s">
        <v>1744</v>
      </c>
      <c r="E1549" s="48">
        <v>1250931.7037119695</v>
      </c>
      <c r="F1549" s="48">
        <v>153669.59587914546</v>
      </c>
      <c r="G1549" s="48">
        <v>262134.05308981723</v>
      </c>
      <c r="H1549" s="48">
        <v>220221.10690035098</v>
      </c>
      <c r="I1549" s="48">
        <v>293212.72872968833</v>
      </c>
      <c r="J1549" s="48">
        <v>181303.62108585928</v>
      </c>
      <c r="K1549" s="48">
        <v>291714.49717320967</v>
      </c>
      <c r="L1549" s="48">
        <v>203818.24585979135</v>
      </c>
      <c r="M1549" s="48">
        <v>514741.99642934301</v>
      </c>
      <c r="N1549" s="48">
        <v>1334006.5765514728</v>
      </c>
    </row>
    <row r="1550" spans="1:14">
      <c r="A1550" s="46">
        <v>1545</v>
      </c>
      <c r="B1550" s="46" t="s">
        <v>4317</v>
      </c>
      <c r="C1550" s="47" t="s">
        <v>4318</v>
      </c>
      <c r="D1550" s="46" t="s">
        <v>1744</v>
      </c>
      <c r="E1550" s="48">
        <v>90775.497689306038</v>
      </c>
      <c r="F1550" s="48">
        <v>11527.569858083329</v>
      </c>
      <c r="G1550" s="48">
        <v>18400.333381570596</v>
      </c>
      <c r="H1550" s="48">
        <v>17779.014470214144</v>
      </c>
      <c r="I1550" s="48">
        <v>22032.817007040001</v>
      </c>
      <c r="J1550" s="48">
        <v>13511.479123356878</v>
      </c>
      <c r="K1550" s="48">
        <v>19025.778141919185</v>
      </c>
      <c r="L1550" s="48">
        <v>16451.1700319232</v>
      </c>
      <c r="M1550" s="48">
        <v>41555.228197520293</v>
      </c>
      <c r="N1550" s="48">
        <v>75975.68128235008</v>
      </c>
    </row>
    <row r="1551" spans="1:14">
      <c r="A1551" s="46">
        <v>1546</v>
      </c>
      <c r="B1551" s="46" t="s">
        <v>4319</v>
      </c>
      <c r="C1551" s="47" t="s">
        <v>4320</v>
      </c>
      <c r="D1551" s="46" t="s">
        <v>1744</v>
      </c>
      <c r="E1551" s="48">
        <v>135586.66737426035</v>
      </c>
      <c r="F1551" s="48">
        <v>17213.668706418688</v>
      </c>
      <c r="G1551" s="48">
        <v>27756.113778725317</v>
      </c>
      <c r="H1551" s="48">
        <v>26555.583117403647</v>
      </c>
      <c r="I1551" s="48">
        <v>33313.619314644478</v>
      </c>
      <c r="J1551" s="48">
        <v>20181.182982713603</v>
      </c>
      <c r="K1551" s="48">
        <v>28621.510604825246</v>
      </c>
      <c r="L1551" s="48">
        <v>24577.52576832717</v>
      </c>
      <c r="M1551" s="48">
        <v>62069.734358059432</v>
      </c>
      <c r="N1551" s="48">
        <v>114753.4392147405</v>
      </c>
    </row>
    <row r="1552" spans="1:14">
      <c r="A1552" s="46">
        <v>1547</v>
      </c>
      <c r="B1552" s="46" t="s">
        <v>4321</v>
      </c>
      <c r="C1552" s="47" t="s">
        <v>4322</v>
      </c>
      <c r="D1552" s="46" t="s">
        <v>1744</v>
      </c>
      <c r="E1552" s="48">
        <v>188954.40454950053</v>
      </c>
      <c r="F1552" s="48">
        <v>24127.077065072132</v>
      </c>
      <c r="G1552" s="48">
        <v>41075.699143198719</v>
      </c>
      <c r="H1552" s="48">
        <v>37348.072917711361</v>
      </c>
      <c r="I1552" s="48">
        <v>48472.197415488001</v>
      </c>
      <c r="J1552" s="48">
        <v>28124.575595394279</v>
      </c>
      <c r="K1552" s="48">
        <v>43184.321333798405</v>
      </c>
      <c r="L1552" s="48">
        <v>34251.074876781058</v>
      </c>
      <c r="M1552" s="48">
        <v>86497.229253945392</v>
      </c>
      <c r="N1552" s="48">
        <v>157839.83691739649</v>
      </c>
    </row>
    <row r="1553" spans="1:14">
      <c r="A1553" s="46">
        <v>1548</v>
      </c>
      <c r="B1553" s="46" t="s">
        <v>4323</v>
      </c>
      <c r="C1553" s="47" t="s">
        <v>4324</v>
      </c>
      <c r="D1553" s="46" t="s">
        <v>1744</v>
      </c>
      <c r="E1553" s="48">
        <v>435332.7929639435</v>
      </c>
      <c r="F1553" s="48">
        <v>51486.939606258682</v>
      </c>
      <c r="G1553" s="48">
        <v>87285.860679297286</v>
      </c>
      <c r="H1553" s="48">
        <v>78371.546124300789</v>
      </c>
      <c r="I1553" s="48">
        <v>105757.521633792</v>
      </c>
      <c r="J1553" s="48">
        <v>64521.521506413163</v>
      </c>
      <c r="K1553" s="48">
        <v>89012.580708441586</v>
      </c>
      <c r="L1553" s="48">
        <v>72532.6864113833</v>
      </c>
      <c r="M1553" s="48">
        <v>183170.60312600204</v>
      </c>
      <c r="N1553" s="48">
        <v>334494.06749828608</v>
      </c>
    </row>
    <row r="1554" spans="1:14">
      <c r="A1554" s="46">
        <v>1549</v>
      </c>
      <c r="B1554" s="46" t="s">
        <v>4325</v>
      </c>
      <c r="C1554" s="47" t="s">
        <v>4326</v>
      </c>
      <c r="D1554" s="46" t="s">
        <v>1744</v>
      </c>
      <c r="E1554" s="48">
        <v>801894.5139877391</v>
      </c>
      <c r="F1554" s="48">
        <v>92203.585435268615</v>
      </c>
      <c r="G1554" s="48">
        <v>146979.91037644201</v>
      </c>
      <c r="H1554" s="48">
        <v>140989.13847041229</v>
      </c>
      <c r="I1554" s="48">
        <v>176262.53605632001</v>
      </c>
      <c r="J1554" s="48">
        <v>116073.93415810209</v>
      </c>
      <c r="K1554" s="48">
        <v>151709.16478367464</v>
      </c>
      <c r="L1554" s="48">
        <v>78291.901570971648</v>
      </c>
      <c r="M1554" s="48">
        <v>329577.31208735029</v>
      </c>
      <c r="N1554" s="48">
        <v>854055.70283553377</v>
      </c>
    </row>
    <row r="1555" spans="1:14" ht="20.399999999999999">
      <c r="A1555" s="46">
        <v>1550</v>
      </c>
      <c r="B1555" s="46" t="s">
        <v>4327</v>
      </c>
      <c r="C1555" s="47" t="s">
        <v>4328</v>
      </c>
      <c r="D1555" s="46" t="s">
        <v>1223</v>
      </c>
      <c r="E1555" s="48">
        <v>345120.41776541539</v>
      </c>
      <c r="F1555" s="48">
        <v>169035.77207801086</v>
      </c>
      <c r="G1555" s="48">
        <v>2130423.3251916184</v>
      </c>
      <c r="H1555" s="48">
        <v>1529887.0023060199</v>
      </c>
      <c r="I1555" s="48">
        <v>2525854.4800645891</v>
      </c>
      <c r="J1555" s="48">
        <v>844140.86989994498</v>
      </c>
      <c r="K1555" s="48">
        <v>2227982.6918505924</v>
      </c>
      <c r="L1555" s="48">
        <v>22646.471762199042</v>
      </c>
      <c r="M1555" s="48">
        <v>331634.697468928</v>
      </c>
      <c r="N1555" s="48">
        <v>1141882.8929820731</v>
      </c>
    </row>
    <row r="1556" spans="1:14">
      <c r="A1556" s="46">
        <v>1551</v>
      </c>
      <c r="B1556" s="46" t="s">
        <v>4329</v>
      </c>
      <c r="C1556" s="47" t="s">
        <v>4330</v>
      </c>
      <c r="D1556" s="46" t="s">
        <v>1223</v>
      </c>
      <c r="E1556" s="48">
        <v>113893.06797188132</v>
      </c>
      <c r="F1556" s="48">
        <v>104494.95961626267</v>
      </c>
      <c r="G1556" s="48">
        <v>181680.97697953283</v>
      </c>
      <c r="H1556" s="48">
        <v>159340.02694649805</v>
      </c>
      <c r="I1556" s="48">
        <v>204464.54182533122</v>
      </c>
      <c r="J1556" s="48">
        <v>121062.59348682457</v>
      </c>
      <c r="K1556" s="48">
        <v>200939.29110420481</v>
      </c>
      <c r="L1556" s="48">
        <v>147471.68285203917</v>
      </c>
      <c r="M1556" s="48">
        <v>372398.62359661068</v>
      </c>
      <c r="N1556" s="48">
        <v>114753.4392147405</v>
      </c>
    </row>
    <row r="1557" spans="1:14" ht="20.399999999999999">
      <c r="A1557" s="46">
        <v>1552</v>
      </c>
      <c r="B1557" s="46" t="s">
        <v>4331</v>
      </c>
      <c r="C1557" s="47" t="s">
        <v>4332</v>
      </c>
      <c r="D1557" s="46" t="s">
        <v>1223</v>
      </c>
      <c r="E1557" s="48">
        <v>27700.935935964691</v>
      </c>
      <c r="F1557" s="48">
        <v>22437.568015761917</v>
      </c>
      <c r="G1557" s="48">
        <v>30225.000272418929</v>
      </c>
      <c r="H1557" s="48">
        <v>34305.912110220794</v>
      </c>
      <c r="I1557" s="48">
        <v>36650.269122190621</v>
      </c>
      <c r="J1557" s="48">
        <v>18604.252162358356</v>
      </c>
      <c r="K1557" s="48">
        <v>30793.946361719387</v>
      </c>
      <c r="L1557" s="48">
        <v>22646.471762199042</v>
      </c>
      <c r="M1557" s="48">
        <v>57219.052669955097</v>
      </c>
      <c r="N1557" s="48">
        <v>32889.283579694078</v>
      </c>
    </row>
    <row r="1558" spans="1:14">
      <c r="A1558" s="46">
        <v>1553</v>
      </c>
      <c r="B1558" s="46" t="s">
        <v>4333</v>
      </c>
      <c r="C1558" s="47" t="s">
        <v>4334</v>
      </c>
      <c r="D1558" s="46" t="s">
        <v>1744</v>
      </c>
      <c r="E1558" s="48">
        <v>813043.76228802244</v>
      </c>
      <c r="F1558" s="48">
        <v>368803.89655375259</v>
      </c>
      <c r="G1558" s="48">
        <v>792698.58999772929</v>
      </c>
      <c r="H1558" s="48">
        <v>836611.19548930204</v>
      </c>
      <c r="I1558" s="48">
        <v>883075.30564216315</v>
      </c>
      <c r="J1558" s="48">
        <v>784861.82055158156</v>
      </c>
      <c r="K1558" s="48">
        <v>885756.25881557993</v>
      </c>
      <c r="L1558" s="48">
        <v>915657.76184427785</v>
      </c>
      <c r="M1558" s="48">
        <v>801256.64987613249</v>
      </c>
      <c r="N1558" s="48">
        <v>2076708.3569510058</v>
      </c>
    </row>
    <row r="1559" spans="1:14">
      <c r="A1559" s="46">
        <v>1554</v>
      </c>
      <c r="B1559" s="46" t="s">
        <v>4335</v>
      </c>
      <c r="C1559" s="47" t="s">
        <v>4336</v>
      </c>
      <c r="D1559" s="46" t="s">
        <v>1744</v>
      </c>
      <c r="E1559" s="48">
        <v>386613.57957149239</v>
      </c>
      <c r="F1559" s="48">
        <v>514787.14021242724</v>
      </c>
      <c r="G1559" s="48">
        <v>601657.48807594017</v>
      </c>
      <c r="H1559" s="48">
        <v>549444.27174634545</v>
      </c>
      <c r="I1559" s="48">
        <v>671560.26237457909</v>
      </c>
      <c r="J1559" s="48">
        <v>394912.89764568285</v>
      </c>
      <c r="K1559" s="48">
        <v>670981.23994363425</v>
      </c>
      <c r="L1559" s="48">
        <v>211051.53808017663</v>
      </c>
      <c r="M1559" s="48">
        <v>1121112.8160355282</v>
      </c>
      <c r="N1559" s="48">
        <v>2905713.628162215</v>
      </c>
    </row>
    <row r="1560" spans="1:14">
      <c r="A1560" s="46">
        <v>1555</v>
      </c>
      <c r="B1560" s="46" t="s">
        <v>4337</v>
      </c>
      <c r="C1560" s="47" t="s">
        <v>4338</v>
      </c>
      <c r="D1560" s="46" t="s">
        <v>1744</v>
      </c>
      <c r="E1560" s="48">
        <v>481043.36966744717</v>
      </c>
      <c r="F1560" s="48">
        <v>645404.2076722366</v>
      </c>
      <c r="G1560" s="48">
        <v>745104.49336742144</v>
      </c>
      <c r="H1560" s="48">
        <v>681377.43280870875</v>
      </c>
      <c r="I1560" s="48">
        <v>830196.54482526716</v>
      </c>
      <c r="J1560" s="48">
        <v>489740.30760795961</v>
      </c>
      <c r="K1560" s="48">
        <v>832433.31640782196</v>
      </c>
      <c r="L1560" s="48">
        <v>227420.45226194023</v>
      </c>
      <c r="M1560" s="48">
        <v>1390309.8236839222</v>
      </c>
      <c r="N1560" s="48">
        <v>3603440.3904264593</v>
      </c>
    </row>
    <row r="1561" spans="1:14">
      <c r="A1561" s="46">
        <v>1556</v>
      </c>
      <c r="B1561" s="46" t="s">
        <v>4339</v>
      </c>
      <c r="C1561" s="47" t="s">
        <v>4340</v>
      </c>
      <c r="D1561" s="46" t="s">
        <v>1744</v>
      </c>
      <c r="E1561" s="48">
        <v>13306.309440511015</v>
      </c>
      <c r="F1561" s="48">
        <v>27661.467325105154</v>
      </c>
      <c r="G1561" s="48">
        <v>23335.736617084163</v>
      </c>
      <c r="H1561" s="48">
        <v>21678.986286512129</v>
      </c>
      <c r="I1561" s="48">
        <v>25558.067728166403</v>
      </c>
      <c r="J1561" s="48">
        <v>25937.196692387803</v>
      </c>
      <c r="K1561" s="48">
        <v>26513.410673591658</v>
      </c>
      <c r="L1561" s="48">
        <v>40199.609056578047</v>
      </c>
      <c r="M1561" s="48">
        <v>38113.064193726837</v>
      </c>
      <c r="N1561" s="48">
        <v>98775.566733338899</v>
      </c>
    </row>
    <row r="1562" spans="1:14">
      <c r="A1562" s="46">
        <v>1557</v>
      </c>
      <c r="B1562" s="46" t="s">
        <v>4341</v>
      </c>
      <c r="C1562" s="47" t="s">
        <v>4342</v>
      </c>
      <c r="D1562" s="46" t="s">
        <v>1744</v>
      </c>
      <c r="E1562" s="48">
        <v>29272.669820289972</v>
      </c>
      <c r="F1562" s="48">
        <v>38418.704618201598</v>
      </c>
      <c r="G1562" s="48">
        <v>47865.82817848595</v>
      </c>
      <c r="H1562" s="48">
        <v>45621.966925036548</v>
      </c>
      <c r="I1562" s="48">
        <v>51116.135456332806</v>
      </c>
      <c r="J1562" s="48">
        <v>42072.809781427248</v>
      </c>
      <c r="K1562" s="48">
        <v>55691.910892354877</v>
      </c>
      <c r="L1562" s="48">
        <v>68859.89741933567</v>
      </c>
      <c r="M1562" s="48">
        <v>83407.194671229678</v>
      </c>
      <c r="N1562" s="48">
        <v>216175.94698027917</v>
      </c>
    </row>
    <row r="1563" spans="1:14">
      <c r="A1563" s="46">
        <v>1558</v>
      </c>
      <c r="B1563" s="46" t="s">
        <v>4343</v>
      </c>
      <c r="C1563" s="47" t="s">
        <v>4344</v>
      </c>
      <c r="D1563" s="46" t="s">
        <v>1744</v>
      </c>
      <c r="E1563" s="48">
        <v>48349.150456071875</v>
      </c>
      <c r="F1563" s="48">
        <v>52248.132632338944</v>
      </c>
      <c r="G1563" s="48">
        <v>73571.316669216205</v>
      </c>
      <c r="H1563" s="48">
        <v>67444.574537224195</v>
      </c>
      <c r="I1563" s="48">
        <v>81962.079266188812</v>
      </c>
      <c r="J1563" s="48">
        <v>48475.757918716328</v>
      </c>
      <c r="K1563" s="48">
        <v>82205.32156594652</v>
      </c>
      <c r="L1563" s="48">
        <v>133204.86261879912</v>
      </c>
      <c r="M1563" s="48">
        <v>137619.29947580199</v>
      </c>
      <c r="N1563" s="48">
        <v>356677.8174621269</v>
      </c>
    </row>
    <row r="1564" spans="1:14">
      <c r="A1564" s="46">
        <v>1559</v>
      </c>
      <c r="B1564" s="46" t="s">
        <v>4345</v>
      </c>
      <c r="C1564" s="47" t="s">
        <v>4346</v>
      </c>
      <c r="D1564" s="46" t="s">
        <v>1744</v>
      </c>
      <c r="E1564" s="48">
        <v>103572.45379465257</v>
      </c>
      <c r="F1564" s="48">
        <v>109106.50981886209</v>
      </c>
      <c r="G1564" s="48">
        <v>160748.16876232575</v>
      </c>
      <c r="H1564" s="48">
        <v>147266.69605084774</v>
      </c>
      <c r="I1564" s="48">
        <v>178906.47409716478</v>
      </c>
      <c r="J1564" s="48">
        <v>105837.54743645841</v>
      </c>
      <c r="K1564" s="48">
        <v>179787.7867774464</v>
      </c>
      <c r="L1564" s="48">
        <v>261359.47716748083</v>
      </c>
      <c r="M1564" s="48">
        <v>300489.04800012102</v>
      </c>
      <c r="N1564" s="48">
        <v>778811.05410087202</v>
      </c>
    </row>
    <row r="1565" spans="1:14">
      <c r="A1565" s="46">
        <v>1560</v>
      </c>
      <c r="B1565" s="46" t="s">
        <v>4347</v>
      </c>
      <c r="C1565" s="47" t="s">
        <v>4348</v>
      </c>
      <c r="D1565" s="46" t="s">
        <v>1744</v>
      </c>
      <c r="E1565" s="48">
        <v>32130.509069154461</v>
      </c>
      <c r="F1565" s="48">
        <v>27661.467325105154</v>
      </c>
      <c r="G1565" s="48">
        <v>40574.89158056819</v>
      </c>
      <c r="H1565" s="48">
        <v>37417.272283718659</v>
      </c>
      <c r="I1565" s="48">
        <v>44946.946694361599</v>
      </c>
      <c r="J1565" s="48">
        <v>24825.309113273055</v>
      </c>
      <c r="K1565" s="48">
        <v>45592.06757632774</v>
      </c>
      <c r="L1565" s="48">
        <v>22198.634355774462</v>
      </c>
      <c r="M1565" s="48">
        <v>76352.736718627682</v>
      </c>
      <c r="N1565" s="48">
        <v>197882.89872898822</v>
      </c>
    </row>
    <row r="1566" spans="1:14">
      <c r="A1566" s="46">
        <v>1561</v>
      </c>
      <c r="B1566" s="46" t="s">
        <v>4349</v>
      </c>
      <c r="C1566" s="47" t="s">
        <v>4350</v>
      </c>
      <c r="D1566" s="46" t="s">
        <v>1744</v>
      </c>
      <c r="E1566" s="48">
        <v>68113.853679327498</v>
      </c>
      <c r="F1566" s="48">
        <v>58395.125371251197</v>
      </c>
      <c r="G1566" s="48">
        <v>86369.951580133085</v>
      </c>
      <c r="H1566" s="48">
        <v>79323.363819004924</v>
      </c>
      <c r="I1566" s="48">
        <v>95886.819614638065</v>
      </c>
      <c r="J1566" s="48">
        <v>57013.953029088523</v>
      </c>
      <c r="K1566" s="48">
        <v>96839.5186220225</v>
      </c>
      <c r="L1566" s="48">
        <v>51646.228712916993</v>
      </c>
      <c r="M1566" s="48">
        <v>161860.83838527612</v>
      </c>
      <c r="N1566" s="48">
        <v>419500.65773911285</v>
      </c>
    </row>
    <row r="1567" spans="1:14">
      <c r="A1567" s="46">
        <v>1562</v>
      </c>
      <c r="B1567" s="46" t="s">
        <v>4351</v>
      </c>
      <c r="C1567" s="47" t="s">
        <v>4352</v>
      </c>
      <c r="D1567" s="46" t="s">
        <v>1744</v>
      </c>
      <c r="E1567" s="48">
        <v>115050.23049542401</v>
      </c>
      <c r="F1567" s="48">
        <v>99884.715062078467</v>
      </c>
      <c r="G1567" s="48">
        <v>146350.74125398899</v>
      </c>
      <c r="H1567" s="48">
        <v>133981.72342586215</v>
      </c>
      <c r="I1567" s="48">
        <v>163042.84585209601</v>
      </c>
      <c r="J1567" s="48">
        <v>96298.725576675453</v>
      </c>
      <c r="K1567" s="48">
        <v>163524.92388821003</v>
      </c>
      <c r="L1567" s="48">
        <v>76221.143184413697</v>
      </c>
      <c r="M1567" s="48">
        <v>273382.99559783487</v>
      </c>
      <c r="N1567" s="48">
        <v>708558.68264669133</v>
      </c>
    </row>
    <row r="1568" spans="1:14" ht="30.6">
      <c r="A1568" s="46">
        <v>1563</v>
      </c>
      <c r="B1568" s="46" t="s">
        <v>4353</v>
      </c>
      <c r="C1568" s="47" t="s">
        <v>4354</v>
      </c>
      <c r="D1568" s="46" t="s">
        <v>1223</v>
      </c>
      <c r="E1568" s="48">
        <v>52653.964576487502</v>
      </c>
      <c r="F1568" s="48">
        <v>46103.75119025715</v>
      </c>
      <c r="G1568" s="48">
        <v>121902.406132228</v>
      </c>
      <c r="H1568" s="48">
        <v>110913.52722554316</v>
      </c>
      <c r="I1568" s="48">
        <v>140128.71616477441</v>
      </c>
      <c r="J1568" s="48">
        <v>79573.745404297137</v>
      </c>
      <c r="K1568" s="48">
        <v>131884.91735342031</v>
      </c>
      <c r="L1568" s="48">
        <v>86897.430275765757</v>
      </c>
      <c r="M1568" s="48">
        <v>144828.06133202231</v>
      </c>
      <c r="N1568" s="48">
        <v>83013.126240450554</v>
      </c>
    </row>
    <row r="1569" spans="1:14" ht="30.6">
      <c r="A1569" s="46">
        <v>1564</v>
      </c>
      <c r="B1569" s="46" t="s">
        <v>4355</v>
      </c>
      <c r="C1569" s="47" t="s">
        <v>4356</v>
      </c>
      <c r="D1569" s="46" t="s">
        <v>1223</v>
      </c>
      <c r="E1569" s="48">
        <v>13188.766673665061</v>
      </c>
      <c r="F1569" s="48">
        <v>21515.78023460813</v>
      </c>
      <c r="G1569" s="48">
        <v>25789.614682244683</v>
      </c>
      <c r="H1569" s="48">
        <v>26419.795682219516</v>
      </c>
      <c r="I1569" s="48">
        <v>26086.85533633536</v>
      </c>
      <c r="J1569" s="48">
        <v>8746.9930992876671</v>
      </c>
      <c r="K1569" s="48">
        <v>31460.218748012278</v>
      </c>
      <c r="L1569" s="48">
        <v>22594.245825589762</v>
      </c>
      <c r="M1569" s="48">
        <v>53804.584238605952</v>
      </c>
      <c r="N1569" s="48">
        <v>20394.228245923841</v>
      </c>
    </row>
    <row r="1570" spans="1:14" ht="20.399999999999999">
      <c r="A1570" s="46">
        <v>1565</v>
      </c>
      <c r="B1570" s="46" t="s">
        <v>4357</v>
      </c>
      <c r="C1570" s="47" t="s">
        <v>4358</v>
      </c>
      <c r="D1570" s="46" t="s">
        <v>1223</v>
      </c>
      <c r="E1570" s="48">
        <v>1831.6873123330315</v>
      </c>
      <c r="F1570" s="48">
        <v>1231.226455563776</v>
      </c>
      <c r="G1570" s="48">
        <v>11137.833806136578</v>
      </c>
      <c r="H1570" s="48">
        <v>412454.33437178878</v>
      </c>
      <c r="I1570" s="48">
        <v>12690.902596055041</v>
      </c>
      <c r="J1570" s="48">
        <v>276125.05509533948</v>
      </c>
      <c r="K1570" s="48">
        <v>12162.11498788608</v>
      </c>
      <c r="L1570" s="48">
        <v>68404.226122419714</v>
      </c>
      <c r="M1570" s="48">
        <v>2872.4265135103997</v>
      </c>
      <c r="N1570" s="48">
        <v>1709.0937755386883</v>
      </c>
    </row>
    <row r="1571" spans="1:14">
      <c r="A1571" s="46">
        <v>1566</v>
      </c>
      <c r="B1571" s="46" t="s">
        <v>4359</v>
      </c>
      <c r="C1571" s="47" t="s">
        <v>4360</v>
      </c>
      <c r="D1571" s="46" t="s">
        <v>1223</v>
      </c>
      <c r="E1571" s="48">
        <v>2906.2772022350769</v>
      </c>
      <c r="F1571" s="48">
        <v>3382.9350438661122</v>
      </c>
      <c r="G1571" s="48">
        <v>3752.1071332729603</v>
      </c>
      <c r="H1571" s="48">
        <v>1393.126859052544</v>
      </c>
      <c r="I1571" s="48">
        <v>4318.4321333798398</v>
      </c>
      <c r="J1571" s="48">
        <v>3574.7609090319966</v>
      </c>
      <c r="K1571" s="48">
        <v>4054.0383292953602</v>
      </c>
      <c r="L1571" s="48">
        <v>3845.1345828582398</v>
      </c>
      <c r="M1571" s="48">
        <v>7628.151953234229</v>
      </c>
      <c r="N1571" s="48">
        <v>2447.307389510861</v>
      </c>
    </row>
    <row r="1572" spans="1:14">
      <c r="A1572" s="46">
        <v>1567</v>
      </c>
      <c r="B1572" s="46" t="s">
        <v>4361</v>
      </c>
      <c r="C1572" s="47" t="s">
        <v>4362</v>
      </c>
      <c r="D1572" s="46" t="s">
        <v>1223</v>
      </c>
      <c r="E1572" s="48">
        <v>9445.4009072640001</v>
      </c>
      <c r="F1572" s="48">
        <v>11681.636371080705</v>
      </c>
      <c r="G1572" s="48">
        <v>10654.091068293121</v>
      </c>
      <c r="H1572" s="48">
        <v>4345.1979258920965</v>
      </c>
      <c r="I1572" s="48">
        <v>9287.2730248075022</v>
      </c>
      <c r="J1572" s="48">
        <v>15073.815405726657</v>
      </c>
      <c r="K1572" s="48">
        <v>9165.6518749286424</v>
      </c>
      <c r="L1572" s="48">
        <v>12226.091760232448</v>
      </c>
      <c r="M1572" s="48">
        <v>24249.451930172509</v>
      </c>
      <c r="N1572" s="48">
        <v>7567.4076498431477</v>
      </c>
    </row>
    <row r="1573" spans="1:14">
      <c r="A1573" s="46">
        <v>1568</v>
      </c>
      <c r="B1573" s="46" t="s">
        <v>4363</v>
      </c>
      <c r="C1573" s="47" t="s">
        <v>4364</v>
      </c>
      <c r="D1573" s="46" t="s">
        <v>1223</v>
      </c>
      <c r="E1573" s="48">
        <v>7447.3353307273856</v>
      </c>
      <c r="F1573" s="48">
        <v>7532.2857074734084</v>
      </c>
      <c r="G1573" s="48">
        <v>8787.0138345113592</v>
      </c>
      <c r="H1573" s="48">
        <v>3555.2806346767361</v>
      </c>
      <c r="I1573" s="48">
        <v>7685.0465720555512</v>
      </c>
      <c r="J1573" s="48">
        <v>17754.886087500654</v>
      </c>
      <c r="K1573" s="48">
        <v>7226.7639783091199</v>
      </c>
      <c r="L1573" s="48">
        <v>10088.745304497665</v>
      </c>
      <c r="M1573" s="48">
        <v>20012.029346192288</v>
      </c>
      <c r="N1573" s="48">
        <v>6261.8897994526724</v>
      </c>
    </row>
    <row r="1574" spans="1:14">
      <c r="A1574" s="46">
        <v>1569</v>
      </c>
      <c r="B1574" s="46" t="s">
        <v>4365</v>
      </c>
      <c r="C1574" s="47" t="s">
        <v>4366</v>
      </c>
      <c r="D1574" s="46" t="s">
        <v>1223</v>
      </c>
      <c r="E1574" s="48">
        <v>19690.638607580095</v>
      </c>
      <c r="F1574" s="48">
        <v>5841.4710097479683</v>
      </c>
      <c r="G1574" s="48">
        <v>5901.5308368486403</v>
      </c>
      <c r="H1574" s="48">
        <v>2329.2767727738878</v>
      </c>
      <c r="I1574" s="48">
        <v>4582.8259374643203</v>
      </c>
      <c r="J1574" s="48">
        <v>7657.6279553356799</v>
      </c>
      <c r="K1574" s="48">
        <v>4759.0884735206409</v>
      </c>
      <c r="L1574" s="48">
        <v>6765.8700877322244</v>
      </c>
      <c r="M1574" s="48">
        <v>13420.483104445284</v>
      </c>
      <c r="N1574" s="48">
        <v>4363.2158740222976</v>
      </c>
    </row>
    <row r="1575" spans="1:14">
      <c r="A1575" s="46">
        <v>1570</v>
      </c>
      <c r="B1575" s="46" t="s">
        <v>4367</v>
      </c>
      <c r="C1575" s="47" t="s">
        <v>4368</v>
      </c>
      <c r="D1575" s="46" t="s">
        <v>1223</v>
      </c>
      <c r="E1575" s="48">
        <v>2179.7079016763078</v>
      </c>
      <c r="F1575" s="48">
        <v>1846.186859138048</v>
      </c>
      <c r="G1575" s="48">
        <v>2506.8449572454397</v>
      </c>
      <c r="H1575" s="48">
        <v>1156.804495895552</v>
      </c>
      <c r="I1575" s="48">
        <v>2432.4229975772159</v>
      </c>
      <c r="J1575" s="48">
        <v>5376.5557220521587</v>
      </c>
      <c r="K1575" s="48">
        <v>2291.4129687321606</v>
      </c>
      <c r="L1575" s="48">
        <v>2872.4265135103997</v>
      </c>
      <c r="M1575" s="48">
        <v>5697.3749028305447</v>
      </c>
      <c r="N1575" s="48">
        <v>1981.9742943221761</v>
      </c>
    </row>
    <row r="1576" spans="1:14">
      <c r="A1576" s="46">
        <v>1571</v>
      </c>
      <c r="B1576" s="46" t="s">
        <v>4369</v>
      </c>
      <c r="C1576" s="47" t="s">
        <v>4370</v>
      </c>
      <c r="D1576" s="46" t="s">
        <v>1223</v>
      </c>
      <c r="E1576" s="48">
        <v>27427.991096093541</v>
      </c>
      <c r="F1576" s="48">
        <v>33809.765712432636</v>
      </c>
      <c r="G1576" s="48">
        <v>38229.385597992965</v>
      </c>
      <c r="H1576" s="48">
        <v>11598.074872505857</v>
      </c>
      <c r="I1576" s="48">
        <v>24752.547938389016</v>
      </c>
      <c r="J1576" s="48">
        <v>38198.050036027387</v>
      </c>
      <c r="K1576" s="48">
        <v>26615.642944504318</v>
      </c>
      <c r="L1576" s="48">
        <v>43916.790094743556</v>
      </c>
      <c r="M1576" s="48">
        <v>87102.575337371149</v>
      </c>
      <c r="N1576" s="48">
        <v>20168.742764613271</v>
      </c>
    </row>
    <row r="1577" spans="1:14">
      <c r="A1577" s="46">
        <v>1572</v>
      </c>
      <c r="B1577" s="46" t="s">
        <v>4371</v>
      </c>
      <c r="C1577" s="47" t="s">
        <v>4372</v>
      </c>
      <c r="D1577" s="46" t="s">
        <v>1223</v>
      </c>
      <c r="E1577" s="48">
        <v>16347.809262572307</v>
      </c>
      <c r="F1577" s="48">
        <v>16905.535680423935</v>
      </c>
      <c r="G1577" s="48">
        <v>18814.39366349312</v>
      </c>
      <c r="H1577" s="48">
        <v>6785.4548139607041</v>
      </c>
      <c r="I1577" s="48">
        <v>15846.001991463167</v>
      </c>
      <c r="J1577" s="48">
        <v>26154.853505800638</v>
      </c>
      <c r="K1577" s="48">
        <v>15863.6282450688</v>
      </c>
      <c r="L1577" s="48">
        <v>21601.953030013443</v>
      </c>
      <c r="M1577" s="48">
        <v>42845.050571355539</v>
      </c>
      <c r="N1577" s="48">
        <v>11209.644468974337</v>
      </c>
    </row>
    <row r="1578" spans="1:14">
      <c r="A1578" s="46">
        <v>1573</v>
      </c>
      <c r="B1578" s="46" t="s">
        <v>4373</v>
      </c>
      <c r="C1578" s="47" t="s">
        <v>4374</v>
      </c>
      <c r="D1578" s="46" t="s">
        <v>1223</v>
      </c>
      <c r="E1578" s="48">
        <v>43957.442683805537</v>
      </c>
      <c r="F1578" s="48">
        <v>47639.193726569982</v>
      </c>
      <c r="G1578" s="48">
        <v>53923.279549081599</v>
      </c>
      <c r="H1578" s="48">
        <v>16171.761271063551</v>
      </c>
      <c r="I1578" s="48">
        <v>40275.98948886912</v>
      </c>
      <c r="J1578" s="48">
        <v>54581.770270819703</v>
      </c>
      <c r="K1578" s="48">
        <v>42655.533725629444</v>
      </c>
      <c r="L1578" s="48">
        <v>61959.54554483456</v>
      </c>
      <c r="M1578" s="48">
        <v>122885.25493542632</v>
      </c>
      <c r="N1578" s="48">
        <v>32006.012426789632</v>
      </c>
    </row>
    <row r="1579" spans="1:14">
      <c r="A1579" s="46">
        <v>1574</v>
      </c>
      <c r="B1579" s="46" t="s">
        <v>4375</v>
      </c>
      <c r="C1579" s="47" t="s">
        <v>4376</v>
      </c>
      <c r="D1579" s="46" t="s">
        <v>1223</v>
      </c>
      <c r="E1579" s="48">
        <v>68115.871927384607</v>
      </c>
      <c r="F1579" s="48">
        <v>81445.042493756933</v>
      </c>
      <c r="G1579" s="48">
        <v>91121.20289904128</v>
      </c>
      <c r="H1579" s="48">
        <v>28379.573953482755</v>
      </c>
      <c r="I1579" s="48">
        <v>61163.100011543036</v>
      </c>
      <c r="J1579" s="48">
        <v>122704.0285614859</v>
      </c>
      <c r="K1579" s="48">
        <v>66098.45102112001</v>
      </c>
      <c r="L1579" s="48">
        <v>104689.50123013221</v>
      </c>
      <c r="M1579" s="48">
        <v>207633.70661503068</v>
      </c>
      <c r="N1579" s="48">
        <v>49836.60000940544</v>
      </c>
    </row>
    <row r="1580" spans="1:14">
      <c r="A1580" s="46">
        <v>1575</v>
      </c>
      <c r="B1580" s="46" t="s">
        <v>4377</v>
      </c>
      <c r="C1580" s="47" t="s">
        <v>4378</v>
      </c>
      <c r="D1580" s="46" t="s">
        <v>1223</v>
      </c>
      <c r="E1580" s="48">
        <v>211976.59343802091</v>
      </c>
      <c r="F1580" s="48">
        <v>264308.93693748995</v>
      </c>
      <c r="G1580" s="48">
        <v>271444.30552673282</v>
      </c>
      <c r="H1580" s="48">
        <v>266796.19716850686</v>
      </c>
      <c r="I1580" s="48">
        <v>203583.22914504958</v>
      </c>
      <c r="J1580" s="48">
        <v>176498.41449901581</v>
      </c>
      <c r="K1580" s="48">
        <v>205698.37957772546</v>
      </c>
      <c r="L1580" s="48">
        <v>341842.25677921181</v>
      </c>
      <c r="M1580" s="48">
        <v>677987.61343683489</v>
      </c>
      <c r="N1580" s="48">
        <v>73406.295766015028</v>
      </c>
    </row>
    <row r="1581" spans="1:14">
      <c r="A1581" s="46">
        <v>1576</v>
      </c>
      <c r="B1581" s="46" t="s">
        <v>4379</v>
      </c>
      <c r="C1581" s="47" t="s">
        <v>4380</v>
      </c>
      <c r="D1581" s="46" t="s">
        <v>1223</v>
      </c>
      <c r="E1581" s="48">
        <v>10535.254858102153</v>
      </c>
      <c r="F1581" s="48">
        <v>18442.283865152</v>
      </c>
      <c r="G1581" s="48">
        <v>8412.6191514435832</v>
      </c>
      <c r="H1581" s="48">
        <v>58940.886408818173</v>
      </c>
      <c r="I1581" s="48">
        <v>8548.7329987315206</v>
      </c>
      <c r="J1581" s="48">
        <v>17153.086619951919</v>
      </c>
      <c r="K1581" s="48">
        <v>10223.227091266559</v>
      </c>
      <c r="L1581" s="48">
        <v>14550.145939345408</v>
      </c>
      <c r="M1581" s="48">
        <v>24249.451930172509</v>
      </c>
      <c r="N1581" s="48">
        <v>5997.6265602097155</v>
      </c>
    </row>
    <row r="1582" spans="1:14">
      <c r="A1582" s="46">
        <v>1577</v>
      </c>
      <c r="B1582" s="46" t="s">
        <v>4381</v>
      </c>
      <c r="C1582" s="47" t="s">
        <v>4382</v>
      </c>
      <c r="D1582" s="46" t="s">
        <v>1223</v>
      </c>
      <c r="E1582" s="48">
        <v>10535.254858102153</v>
      </c>
      <c r="F1582" s="48">
        <v>11988.463748660222</v>
      </c>
      <c r="G1582" s="48">
        <v>8412.6191514435832</v>
      </c>
      <c r="H1582" s="48">
        <v>45828.259374643203</v>
      </c>
      <c r="I1582" s="48">
        <v>9253.7831429567996</v>
      </c>
      <c r="J1582" s="48">
        <v>12342.294469188095</v>
      </c>
      <c r="K1582" s="48">
        <v>9518.1769470412819</v>
      </c>
      <c r="L1582" s="48">
        <v>12006.742826473474</v>
      </c>
      <c r="M1582" s="48">
        <v>20012.029346192288</v>
      </c>
      <c r="N1582" s="48">
        <v>4775.4090787110399</v>
      </c>
    </row>
    <row r="1583" spans="1:14">
      <c r="A1583" s="46">
        <v>1578</v>
      </c>
      <c r="B1583" s="46" t="s">
        <v>4383</v>
      </c>
      <c r="C1583" s="47" t="s">
        <v>4384</v>
      </c>
      <c r="D1583" s="46" t="s">
        <v>1223</v>
      </c>
      <c r="E1583" s="48">
        <v>6484.6310074870144</v>
      </c>
      <c r="F1583" s="48">
        <v>7993.1795980503048</v>
      </c>
      <c r="G1583" s="48">
        <v>5426.7317906495227</v>
      </c>
      <c r="H1583" s="48">
        <v>31570.578680309762</v>
      </c>
      <c r="I1583" s="48">
        <v>5816.6636898585602</v>
      </c>
      <c r="J1583" s="48">
        <v>3427.0137343643446</v>
      </c>
      <c r="K1583" s="48">
        <v>6292.5725372106253</v>
      </c>
      <c r="L1583" s="48">
        <v>8051.9337767357438</v>
      </c>
      <c r="M1583" s="48">
        <v>13420.483104445284</v>
      </c>
      <c r="N1583" s="48">
        <v>3300.4180640234499</v>
      </c>
    </row>
    <row r="1584" spans="1:14" ht="20.399999999999999">
      <c r="A1584" s="46">
        <v>1579</v>
      </c>
      <c r="B1584" s="46" t="s">
        <v>4385</v>
      </c>
      <c r="C1584" s="47" t="s">
        <v>4386</v>
      </c>
      <c r="D1584" s="46" t="s">
        <v>1223</v>
      </c>
      <c r="E1584" s="48">
        <v>823873.07588804513</v>
      </c>
      <c r="F1584" s="48">
        <v>122935.93783299942</v>
      </c>
      <c r="G1584" s="48">
        <v>210117.99946328576</v>
      </c>
      <c r="H1584" s="48">
        <v>169437.91178990234</v>
      </c>
      <c r="I1584" s="48">
        <v>213277.66862814716</v>
      </c>
      <c r="J1584" s="48">
        <v>218017.17237543938</v>
      </c>
      <c r="K1584" s="48">
        <v>207989.79254645761</v>
      </c>
      <c r="L1584" s="48">
        <v>272999.33278927411</v>
      </c>
      <c r="M1584" s="48">
        <v>565780.97993386665</v>
      </c>
      <c r="N1584" s="48">
        <v>173781.80406737921</v>
      </c>
    </row>
    <row r="1585" spans="1:14" ht="20.399999999999999">
      <c r="A1585" s="46">
        <v>1580</v>
      </c>
      <c r="B1585" s="46" t="s">
        <v>4387</v>
      </c>
      <c r="C1585" s="47" t="s">
        <v>4388</v>
      </c>
      <c r="D1585" s="46" t="s">
        <v>1223</v>
      </c>
      <c r="E1585" s="48">
        <v>1211576.509410376</v>
      </c>
      <c r="F1585" s="48">
        <v>184403.25392529153</v>
      </c>
      <c r="G1585" s="48">
        <v>391994.82370510336</v>
      </c>
      <c r="H1585" s="48">
        <v>277260.96921659139</v>
      </c>
      <c r="I1585" s="48">
        <v>348999.82139151357</v>
      </c>
      <c r="J1585" s="48">
        <v>250359.3892691512</v>
      </c>
      <c r="K1585" s="48">
        <v>351643.75943235838</v>
      </c>
      <c r="L1585" s="48">
        <v>522259.36609279999</v>
      </c>
      <c r="M1585" s="48">
        <v>708215.35250463022</v>
      </c>
      <c r="N1585" s="48">
        <v>284370.22483752959</v>
      </c>
    </row>
    <row r="1586" spans="1:14">
      <c r="A1586" s="46">
        <v>1581</v>
      </c>
      <c r="B1586" s="46" t="s">
        <v>4389</v>
      </c>
      <c r="C1586" s="47" t="s">
        <v>4390</v>
      </c>
      <c r="D1586" s="46" t="s">
        <v>1223</v>
      </c>
      <c r="E1586" s="48">
        <v>37089.344545468062</v>
      </c>
      <c r="F1586" s="48">
        <v>29198.215509833215</v>
      </c>
      <c r="G1586" s="48">
        <v>50554.706637783034</v>
      </c>
      <c r="H1586" s="48">
        <v>45157.156089213953</v>
      </c>
      <c r="I1586" s="48">
        <v>53760.073497177604</v>
      </c>
      <c r="J1586" s="48">
        <v>220792.65710541559</v>
      </c>
      <c r="K1586" s="48">
        <v>59047.949578867199</v>
      </c>
      <c r="L1586" s="48">
        <v>325936.84778485552</v>
      </c>
      <c r="M1586" s="48">
        <v>402614.49313335854</v>
      </c>
      <c r="N1586" s="48">
        <v>43932.327310884823</v>
      </c>
    </row>
    <row r="1587" spans="1:14">
      <c r="A1587" s="46">
        <v>1582</v>
      </c>
      <c r="B1587" s="46" t="s">
        <v>4391</v>
      </c>
      <c r="C1587" s="47" t="s">
        <v>4392</v>
      </c>
      <c r="D1587" s="46" t="s">
        <v>1223</v>
      </c>
      <c r="E1587" s="48">
        <v>62260.934313715203</v>
      </c>
      <c r="F1587" s="48">
        <v>47639.193726569982</v>
      </c>
      <c r="G1587" s="48">
        <v>90770.58080949384</v>
      </c>
      <c r="H1587" s="48">
        <v>75799.418746293755</v>
      </c>
      <c r="I1587" s="48">
        <v>96944.394830976002</v>
      </c>
      <c r="J1587" s="48">
        <v>117651.88599551805</v>
      </c>
      <c r="K1587" s="48">
        <v>105601.52928938216</v>
      </c>
      <c r="L1587" s="48">
        <v>688924.08064874948</v>
      </c>
      <c r="M1587" s="48">
        <v>606544.90606154932</v>
      </c>
      <c r="N1587" s="48">
        <v>73743.805881352484</v>
      </c>
    </row>
    <row r="1588" spans="1:14">
      <c r="A1588" s="46">
        <v>1583</v>
      </c>
      <c r="B1588" s="46" t="s">
        <v>4393</v>
      </c>
      <c r="C1588" s="47" t="s">
        <v>4394</v>
      </c>
      <c r="D1588" s="46" t="s">
        <v>1223</v>
      </c>
      <c r="E1588" s="48">
        <v>1178858.690156603</v>
      </c>
      <c r="F1588" s="48">
        <v>338070.2385076065</v>
      </c>
      <c r="G1588" s="48">
        <v>1087827.0901188455</v>
      </c>
      <c r="H1588" s="48">
        <v>1388540.116169834</v>
      </c>
      <c r="I1588" s="48">
        <v>1143943.8590055169</v>
      </c>
      <c r="J1588" s="48">
        <v>357692.30628076213</v>
      </c>
      <c r="K1588" s="48">
        <v>1105491.6579772225</v>
      </c>
      <c r="L1588" s="48">
        <v>460815.5516719821</v>
      </c>
      <c r="M1588" s="48">
        <v>2157797.6577297361</v>
      </c>
      <c r="N1588" s="48">
        <v>932102.4036341249</v>
      </c>
    </row>
    <row r="1589" spans="1:14" ht="20.399999999999999">
      <c r="A1589" s="46">
        <v>1584</v>
      </c>
      <c r="B1589" s="46" t="s">
        <v>4395</v>
      </c>
      <c r="C1589" s="47" t="s">
        <v>4396</v>
      </c>
      <c r="D1589" s="46" t="s">
        <v>1223</v>
      </c>
      <c r="E1589" s="48">
        <v>375999.61303916306</v>
      </c>
      <c r="F1589" s="48">
        <v>1170945.9738809299</v>
      </c>
      <c r="G1589" s="48">
        <v>375803.1512957075</v>
      </c>
      <c r="H1589" s="48">
        <v>310460.99711911066</v>
      </c>
      <c r="I1589" s="48">
        <v>382489.7032422144</v>
      </c>
      <c r="J1589" s="48">
        <v>177476.78908248577</v>
      </c>
      <c r="K1589" s="48">
        <v>456079.31204572803</v>
      </c>
      <c r="L1589" s="48">
        <v>249260.03330352588</v>
      </c>
      <c r="M1589" s="48">
        <v>407520.56596635148</v>
      </c>
      <c r="N1589" s="48">
        <v>250188.34932675585</v>
      </c>
    </row>
    <row r="1590" spans="1:14" ht="30.6">
      <c r="A1590" s="46">
        <v>1585</v>
      </c>
      <c r="B1590" s="46" t="s">
        <v>4397</v>
      </c>
      <c r="C1590" s="47" t="s">
        <v>4398</v>
      </c>
      <c r="D1590" s="46" t="s">
        <v>1223</v>
      </c>
      <c r="E1590" s="48">
        <v>30231.337647416123</v>
      </c>
      <c r="F1590" s="48">
        <v>26126.024788792318</v>
      </c>
      <c r="G1590" s="48">
        <v>57571.344456326282</v>
      </c>
      <c r="H1590" s="48">
        <v>38422.62156344729</v>
      </c>
      <c r="I1590" s="48">
        <v>58684.848754591192</v>
      </c>
      <c r="J1590" s="48">
        <v>63613.086591601961</v>
      </c>
      <c r="K1590" s="48">
        <v>69780.134742996379</v>
      </c>
      <c r="L1590" s="48">
        <v>57204.37401655961</v>
      </c>
      <c r="M1590" s="48">
        <v>332516.99927679694</v>
      </c>
      <c r="N1590" s="48">
        <v>32594.859862059267</v>
      </c>
    </row>
    <row r="1591" spans="1:14" ht="30.6">
      <c r="A1591" s="46">
        <v>1586</v>
      </c>
      <c r="B1591" s="46" t="s">
        <v>4399</v>
      </c>
      <c r="C1591" s="47" t="s">
        <v>4400</v>
      </c>
      <c r="D1591" s="46" t="s">
        <v>1223</v>
      </c>
      <c r="E1591" s="48">
        <v>27333.133437409473</v>
      </c>
      <c r="F1591" s="48">
        <v>23821.55533590784</v>
      </c>
      <c r="G1591" s="48">
        <v>44552.599092212251</v>
      </c>
      <c r="H1591" s="48">
        <v>34739.387384077825</v>
      </c>
      <c r="I1591" s="48">
        <v>47474.551461409232</v>
      </c>
      <c r="J1591" s="48">
        <v>32965.277540054238</v>
      </c>
      <c r="K1591" s="48">
        <v>51940.339074932155</v>
      </c>
      <c r="L1591" s="48">
        <v>42581.111765961221</v>
      </c>
      <c r="M1591" s="48">
        <v>27790.528692695658</v>
      </c>
      <c r="N1591" s="48">
        <v>29471.096028616703</v>
      </c>
    </row>
    <row r="1592" spans="1:14" ht="20.399999999999999">
      <c r="A1592" s="46">
        <v>1587</v>
      </c>
      <c r="B1592" s="46" t="s">
        <v>4401</v>
      </c>
      <c r="C1592" s="47" t="s">
        <v>4402</v>
      </c>
      <c r="D1592" s="46" t="s">
        <v>1223</v>
      </c>
      <c r="E1592" s="48">
        <v>8682.5031416772908</v>
      </c>
      <c r="F1592" s="48">
        <v>7532.2857074734084</v>
      </c>
      <c r="G1592" s="48">
        <v>11267.745823452158</v>
      </c>
      <c r="H1592" s="48">
        <v>10980.50317210112</v>
      </c>
      <c r="I1592" s="48">
        <v>13603.942532826777</v>
      </c>
      <c r="J1592" s="48">
        <v>12434.546363614729</v>
      </c>
      <c r="K1592" s="48">
        <v>9951.7827857398279</v>
      </c>
      <c r="L1592" s="48">
        <v>11402.227610221056</v>
      </c>
      <c r="M1592" s="48">
        <v>27968.571658409113</v>
      </c>
      <c r="N1592" s="48">
        <v>9313.8429700574707</v>
      </c>
    </row>
    <row r="1593" spans="1:14" ht="30.6">
      <c r="A1593" s="46">
        <v>1588</v>
      </c>
      <c r="B1593" s="46" t="s">
        <v>4403</v>
      </c>
      <c r="C1593" s="47" t="s">
        <v>4404</v>
      </c>
      <c r="D1593" s="46" t="s">
        <v>1223</v>
      </c>
      <c r="E1593" s="48">
        <v>1325.9889735197539</v>
      </c>
      <c r="F1593" s="48">
        <v>1147.664956988928</v>
      </c>
      <c r="G1593" s="48">
        <v>1765.4651458663293</v>
      </c>
      <c r="H1593" s="48">
        <v>1686.897752479744</v>
      </c>
      <c r="I1593" s="48">
        <v>2088.711052267392</v>
      </c>
      <c r="J1593" s="48">
        <v>1281.0761120573338</v>
      </c>
      <c r="K1593" s="48">
        <v>1850.7566285913601</v>
      </c>
      <c r="L1593" s="48">
        <v>1560.2498562022402</v>
      </c>
      <c r="M1593" s="48">
        <v>4292.8137288688486</v>
      </c>
      <c r="N1593" s="48">
        <v>1019.711412296192</v>
      </c>
    </row>
    <row r="1594" spans="1:14" ht="20.399999999999999">
      <c r="A1594" s="46">
        <v>1589</v>
      </c>
      <c r="B1594" s="46" t="s">
        <v>4405</v>
      </c>
      <c r="C1594" s="47" t="s">
        <v>4406</v>
      </c>
      <c r="D1594" s="46" t="s">
        <v>1223</v>
      </c>
      <c r="E1594" s="48">
        <v>33127.523609365657</v>
      </c>
      <c r="F1594" s="48">
        <v>28737.32161925632</v>
      </c>
      <c r="G1594" s="48">
        <v>108726.62521062036</v>
      </c>
      <c r="H1594" s="48">
        <v>42107.161391231995</v>
      </c>
      <c r="I1594" s="48">
        <v>123207.51270336767</v>
      </c>
      <c r="J1594" s="48">
        <v>97999.709969907155</v>
      </c>
      <c r="K1594" s="48">
        <v>119405.6179319009</v>
      </c>
      <c r="L1594" s="48">
        <v>97885.767338358273</v>
      </c>
      <c r="M1594" s="48">
        <v>107264.95207683257</v>
      </c>
      <c r="N1594" s="48">
        <v>35718.623695501825</v>
      </c>
    </row>
    <row r="1595" spans="1:14" ht="30.6">
      <c r="A1595" s="46">
        <v>1590</v>
      </c>
      <c r="B1595" s="46" t="s">
        <v>4407</v>
      </c>
      <c r="C1595" s="47" t="s">
        <v>4408</v>
      </c>
      <c r="D1595" s="46" t="s">
        <v>1223</v>
      </c>
      <c r="E1595" s="48">
        <v>1957.7006153944612</v>
      </c>
      <c r="F1595" s="48">
        <v>1696.037291386368</v>
      </c>
      <c r="G1595" s="48">
        <v>2559.07089385472</v>
      </c>
      <c r="H1595" s="48">
        <v>2489.8715278474237</v>
      </c>
      <c r="I1595" s="48">
        <v>2643.9380408447996</v>
      </c>
      <c r="J1595" s="48">
        <v>1891.8845536711681</v>
      </c>
      <c r="K1595" s="48">
        <v>2379.5442367603205</v>
      </c>
      <c r="L1595" s="48">
        <v>2303.1638044692481</v>
      </c>
      <c r="M1595" s="48">
        <v>6338.329579398981</v>
      </c>
      <c r="N1595" s="48">
        <v>2441.5625364838397</v>
      </c>
    </row>
    <row r="1596" spans="1:14" ht="20.399999999999999">
      <c r="A1596" s="46">
        <v>1591</v>
      </c>
      <c r="B1596" s="46" t="s">
        <v>4409</v>
      </c>
      <c r="C1596" s="47" t="s">
        <v>4410</v>
      </c>
      <c r="D1596" s="46" t="s">
        <v>1223</v>
      </c>
      <c r="E1596" s="48">
        <v>55729.455732326605</v>
      </c>
      <c r="F1596" s="48">
        <v>44257.564331119109</v>
      </c>
      <c r="G1596" s="48">
        <v>78517.778746806784</v>
      </c>
      <c r="H1596" s="48">
        <v>68251.465257837568</v>
      </c>
      <c r="I1596" s="48">
        <v>89717.630852666873</v>
      </c>
      <c r="J1596" s="48">
        <v>8607.1738217973034</v>
      </c>
      <c r="K1596" s="48">
        <v>85487.329987315199</v>
      </c>
      <c r="L1596" s="48">
        <v>63162.047735263237</v>
      </c>
      <c r="M1596" s="48">
        <v>174062.71630217152</v>
      </c>
      <c r="N1596" s="48">
        <v>11435.129950284903</v>
      </c>
    </row>
    <row r="1597" spans="1:14">
      <c r="A1597" s="46">
        <v>1592</v>
      </c>
      <c r="B1597" s="46" t="s">
        <v>4411</v>
      </c>
      <c r="C1597" s="47" t="s">
        <v>4412</v>
      </c>
      <c r="D1597" s="46" t="s">
        <v>1223</v>
      </c>
      <c r="E1597" s="48">
        <v>29889.764300611077</v>
      </c>
      <c r="F1597" s="48">
        <v>69152.362664347645</v>
      </c>
      <c r="G1597" s="48">
        <v>52647.98745950374</v>
      </c>
      <c r="H1597" s="48">
        <v>79413.453559655929</v>
      </c>
      <c r="I1597" s="48">
        <v>54993.911249571836</v>
      </c>
      <c r="J1597" s="48">
        <v>65461.187531316718</v>
      </c>
      <c r="K1597" s="48">
        <v>62485.069031965446</v>
      </c>
      <c r="L1597" s="48">
        <v>77952.432983011327</v>
      </c>
      <c r="M1597" s="48">
        <v>185603.85699075254</v>
      </c>
      <c r="N1597" s="48">
        <v>80175.168845102293</v>
      </c>
    </row>
    <row r="1598" spans="1:14">
      <c r="A1598" s="46">
        <v>1593</v>
      </c>
      <c r="B1598" s="46" t="s">
        <v>4413</v>
      </c>
      <c r="C1598" s="47" t="s">
        <v>4414</v>
      </c>
      <c r="D1598" s="46" t="s">
        <v>1223</v>
      </c>
      <c r="E1598" s="48">
        <v>19000.374519796434</v>
      </c>
      <c r="F1598" s="48">
        <v>16905.535680423935</v>
      </c>
      <c r="G1598" s="48">
        <v>12752.345757651648</v>
      </c>
      <c r="H1598" s="48">
        <v>20949.128822397441</v>
      </c>
      <c r="I1598" s="48">
        <v>13554.589022731008</v>
      </c>
      <c r="J1598" s="48">
        <v>15919.938249920922</v>
      </c>
      <c r="K1598" s="48">
        <v>14901.058535665235</v>
      </c>
      <c r="L1598" s="48">
        <v>20574.407727225858</v>
      </c>
      <c r="M1598" s="48">
        <v>48961.815571200001</v>
      </c>
      <c r="N1598" s="48">
        <v>21149.676418977077</v>
      </c>
    </row>
    <row r="1599" spans="1:14">
      <c r="A1599" s="46">
        <v>1594</v>
      </c>
      <c r="B1599" s="46" t="s">
        <v>4415</v>
      </c>
      <c r="C1599" s="47" t="s">
        <v>4416</v>
      </c>
      <c r="D1599" s="46" t="s">
        <v>1223</v>
      </c>
      <c r="E1599" s="48">
        <v>9279.4151414273201</v>
      </c>
      <c r="F1599" s="48">
        <v>6918.6309523143673</v>
      </c>
      <c r="G1599" s="48">
        <v>6695.6549272578768</v>
      </c>
      <c r="H1599" s="48">
        <v>9112.1202899041273</v>
      </c>
      <c r="I1599" s="48">
        <v>8460.6017307033599</v>
      </c>
      <c r="J1599" s="48">
        <v>726.48366860972851</v>
      </c>
      <c r="K1599" s="48">
        <v>6480.1158755745491</v>
      </c>
      <c r="L1599" s="48">
        <v>8942.3859959239671</v>
      </c>
      <c r="M1599" s="48">
        <v>21297.895209678351</v>
      </c>
      <c r="N1599" s="48">
        <v>9198.9459095170569</v>
      </c>
    </row>
    <row r="1600" spans="1:14">
      <c r="A1600" s="46">
        <v>1595</v>
      </c>
      <c r="B1600" s="46" t="s">
        <v>4417</v>
      </c>
      <c r="C1600" s="47" t="s">
        <v>4418</v>
      </c>
      <c r="D1600" s="46" t="s">
        <v>1223</v>
      </c>
      <c r="E1600" s="48">
        <v>50328.91758659872</v>
      </c>
      <c r="F1600" s="48">
        <v>79909.599957444094</v>
      </c>
      <c r="G1600" s="48">
        <v>60835.480182950945</v>
      </c>
      <c r="H1600" s="48">
        <v>52532.763986859522</v>
      </c>
      <c r="I1600" s="48">
        <v>71760.003679248999</v>
      </c>
      <c r="J1600" s="48">
        <v>72742.330460471843</v>
      </c>
      <c r="K1600" s="48">
        <v>63988.588464525856</v>
      </c>
      <c r="L1600" s="48">
        <v>86730.307278616077</v>
      </c>
      <c r="M1600" s="48">
        <v>2184765.2322698007</v>
      </c>
      <c r="N1600" s="48">
        <v>89204.641590322222</v>
      </c>
    </row>
    <row r="1601" spans="1:14">
      <c r="A1601" s="46">
        <v>1596</v>
      </c>
      <c r="B1601" s="46" t="s">
        <v>4419</v>
      </c>
      <c r="C1601" s="47" t="s">
        <v>4420</v>
      </c>
      <c r="D1601" s="46" t="s">
        <v>1223</v>
      </c>
      <c r="E1601" s="48">
        <v>64374.040029506941</v>
      </c>
      <c r="F1601" s="48">
        <v>58857.324910243333</v>
      </c>
      <c r="G1601" s="48">
        <v>93508.829099491893</v>
      </c>
      <c r="H1601" s="48">
        <v>83675.08998697318</v>
      </c>
      <c r="I1601" s="48">
        <v>107520.14699435521</v>
      </c>
      <c r="J1601" s="48">
        <v>53886.547742215873</v>
      </c>
      <c r="K1601" s="48">
        <v>101135.91793839529</v>
      </c>
      <c r="L1601" s="48">
        <v>80474.94572123955</v>
      </c>
      <c r="M1601" s="48">
        <v>152978.47265134932</v>
      </c>
      <c r="N1601" s="48">
        <v>42942.776376980481</v>
      </c>
    </row>
    <row r="1602" spans="1:14">
      <c r="A1602" s="46">
        <v>1597</v>
      </c>
      <c r="B1602" s="46" t="s">
        <v>4421</v>
      </c>
      <c r="C1602" s="47" t="s">
        <v>4422</v>
      </c>
      <c r="D1602" s="46" t="s">
        <v>1223</v>
      </c>
      <c r="E1602" s="48">
        <v>11163.823078627915</v>
      </c>
      <c r="F1602" s="48">
        <v>8454.0734886272003</v>
      </c>
      <c r="G1602" s="48">
        <v>6751.3440962885606</v>
      </c>
      <c r="H1602" s="48">
        <v>10050.881500455936</v>
      </c>
      <c r="I1602" s="48">
        <v>7931.8141225343998</v>
      </c>
      <c r="J1602" s="48">
        <v>7639.9703661680815</v>
      </c>
      <c r="K1602" s="48">
        <v>7133.1685716632146</v>
      </c>
      <c r="L1602" s="48">
        <v>9868.0907223234572</v>
      </c>
      <c r="M1602" s="48">
        <v>23497.714963826809</v>
      </c>
      <c r="N1602" s="48">
        <v>10149.719085488998</v>
      </c>
    </row>
    <row r="1603" spans="1:14">
      <c r="A1603" s="46">
        <v>1598</v>
      </c>
      <c r="B1603" s="46" t="s">
        <v>4423</v>
      </c>
      <c r="C1603" s="47" t="s">
        <v>4424</v>
      </c>
      <c r="D1603" s="46" t="s">
        <v>1223</v>
      </c>
      <c r="E1603" s="48">
        <v>110388.07748350524</v>
      </c>
      <c r="F1603" s="48">
        <v>101422.76889522176</v>
      </c>
      <c r="G1603" s="48">
        <v>133560.79543327549</v>
      </c>
      <c r="H1603" s="48">
        <v>128558.05990898842</v>
      </c>
      <c r="I1603" s="48">
        <v>141612.84671836862</v>
      </c>
      <c r="J1603" s="48">
        <v>92400.362319225052</v>
      </c>
      <c r="K1603" s="48">
        <v>156415.37449637841</v>
      </c>
      <c r="L1603" s="48">
        <v>69819.549004531189</v>
      </c>
      <c r="M1603" s="48">
        <v>262313.66876839451</v>
      </c>
      <c r="N1603" s="48">
        <v>47251.416147246076</v>
      </c>
    </row>
    <row r="1604" spans="1:14" ht="20.399999999999999">
      <c r="A1604" s="46">
        <v>1599</v>
      </c>
      <c r="B1604" s="46" t="s">
        <v>4425</v>
      </c>
      <c r="C1604" s="47" t="s">
        <v>4426</v>
      </c>
      <c r="D1604" s="46" t="s">
        <v>1223</v>
      </c>
      <c r="E1604" s="48">
        <v>802798.5296757269</v>
      </c>
      <c r="F1604" s="48">
        <v>732994.93725649058</v>
      </c>
      <c r="G1604" s="48">
        <v>962417.84943638789</v>
      </c>
      <c r="H1604" s="48">
        <v>934908.24207845842</v>
      </c>
      <c r="I1604" s="48">
        <v>1009984.3316027136</v>
      </c>
      <c r="J1604" s="48">
        <v>671750.7277540965</v>
      </c>
      <c r="K1604" s="48">
        <v>1137559.6299495569</v>
      </c>
      <c r="L1604" s="48">
        <v>714984.82301678031</v>
      </c>
      <c r="M1604" s="48">
        <v>20634376.554588497</v>
      </c>
      <c r="N1604" s="48">
        <v>824037.40955609316</v>
      </c>
    </row>
    <row r="1605" spans="1:14" ht="20.399999999999999">
      <c r="A1605" s="46">
        <v>1600</v>
      </c>
      <c r="B1605" s="46" t="s">
        <v>4427</v>
      </c>
      <c r="C1605" s="47" t="s">
        <v>4428</v>
      </c>
      <c r="D1605" s="46" t="s">
        <v>1223</v>
      </c>
      <c r="E1605" s="48">
        <v>1469601.4505193657</v>
      </c>
      <c r="F1605" s="48">
        <v>1339980.4403105257</v>
      </c>
      <c r="G1605" s="48">
        <v>1765365.6162876366</v>
      </c>
      <c r="H1605" s="48">
        <v>1711434.8031471991</v>
      </c>
      <c r="I1605" s="48">
        <v>1850756.6285913598</v>
      </c>
      <c r="J1605" s="48">
        <v>123009504.85408533</v>
      </c>
      <c r="K1605" s="48">
        <v>2088488.9614719611</v>
      </c>
      <c r="L1605" s="48">
        <v>1108031.9993445608</v>
      </c>
      <c r="M1605" s="48">
        <v>3492091.2078898563</v>
      </c>
      <c r="N1605" s="48">
        <v>1508477.7629820947</v>
      </c>
    </row>
    <row r="1606" spans="1:14" ht="20.399999999999999">
      <c r="A1606" s="46">
        <v>1601</v>
      </c>
      <c r="B1606" s="46" t="s">
        <v>4429</v>
      </c>
      <c r="C1606" s="47" t="s">
        <v>4430</v>
      </c>
      <c r="D1606" s="46" t="s">
        <v>1223</v>
      </c>
      <c r="E1606" s="48">
        <v>255627.26241714609</v>
      </c>
      <c r="F1606" s="48">
        <v>233575.27889134389</v>
      </c>
      <c r="G1606" s="48">
        <v>315865.41211422288</v>
      </c>
      <c r="H1606" s="48">
        <v>297696.97821180266</v>
      </c>
      <c r="I1606" s="48">
        <v>342226.05213086924</v>
      </c>
      <c r="J1606" s="48">
        <v>217484.47173896997</v>
      </c>
      <c r="K1606" s="48">
        <v>362597.59473557846</v>
      </c>
      <c r="L1606" s="48">
        <v>217808.26862900221</v>
      </c>
      <c r="M1606" s="48">
        <v>607439.07740046585</v>
      </c>
      <c r="N1606" s="48">
        <v>262394.72579591826</v>
      </c>
    </row>
    <row r="1607" spans="1:14" ht="20.399999999999999">
      <c r="A1607" s="46">
        <v>1602</v>
      </c>
      <c r="B1607" s="46" t="s">
        <v>4431</v>
      </c>
      <c r="C1607" s="47" t="s">
        <v>4432</v>
      </c>
      <c r="D1607" s="46" t="s">
        <v>1223</v>
      </c>
      <c r="E1607" s="48">
        <v>470023.73527563916</v>
      </c>
      <c r="F1607" s="48">
        <v>428734.46446131659</v>
      </c>
      <c r="G1607" s="48">
        <v>563330.70110617077</v>
      </c>
      <c r="H1607" s="48">
        <v>547373.51335978752</v>
      </c>
      <c r="I1607" s="48">
        <v>590479.49578867201</v>
      </c>
      <c r="J1607" s="48">
        <v>393448.74416566588</v>
      </c>
      <c r="K1607" s="48">
        <v>666539.42403501505</v>
      </c>
      <c r="L1607" s="48">
        <v>400160.34889396426</v>
      </c>
      <c r="M1607" s="48">
        <v>1183376.419400698</v>
      </c>
      <c r="N1607" s="48">
        <v>482461.37448874727</v>
      </c>
    </row>
    <row r="1608" spans="1:14">
      <c r="A1608" s="46">
        <v>1603</v>
      </c>
      <c r="B1608" s="46" t="s">
        <v>4433</v>
      </c>
      <c r="C1608" s="47" t="s">
        <v>4434</v>
      </c>
      <c r="D1608" s="46" t="s">
        <v>1223</v>
      </c>
      <c r="E1608" s="48">
        <v>22478.237736036921</v>
      </c>
      <c r="F1608" s="48">
        <v>16905.535680423935</v>
      </c>
      <c r="G1608" s="48">
        <v>23539.535278217729</v>
      </c>
      <c r="H1608" s="48">
        <v>20949.128822397441</v>
      </c>
      <c r="I1608" s="48">
        <v>25910.592800279042</v>
      </c>
      <c r="J1608" s="48">
        <v>1189.1845765933056</v>
      </c>
      <c r="K1608" s="48">
        <v>26615.642944504318</v>
      </c>
      <c r="L1608" s="48">
        <v>20574.407727225858</v>
      </c>
      <c r="M1608" s="48">
        <v>120048.43701505862</v>
      </c>
      <c r="N1608" s="48">
        <v>18527.15101214208</v>
      </c>
    </row>
    <row r="1609" spans="1:14">
      <c r="A1609" s="46">
        <v>1604</v>
      </c>
      <c r="B1609" s="46" t="s">
        <v>4435</v>
      </c>
      <c r="C1609" s="47" t="s">
        <v>4436</v>
      </c>
      <c r="D1609" s="46" t="s">
        <v>1223</v>
      </c>
      <c r="E1609" s="48">
        <v>9777.8063622696372</v>
      </c>
      <c r="F1609" s="48">
        <v>6918.6309523143673</v>
      </c>
      <c r="G1609" s="48">
        <v>10347.916514921215</v>
      </c>
      <c r="H1609" s="48">
        <v>9112.1202899041273</v>
      </c>
      <c r="I1609" s="48">
        <v>11457.064843660801</v>
      </c>
      <c r="J1609" s="48">
        <v>460.53875420795282</v>
      </c>
      <c r="K1609" s="48">
        <v>11633.32737971712</v>
      </c>
      <c r="L1609" s="48">
        <v>8942.3859959239671</v>
      </c>
      <c r="M1609" s="48">
        <v>21297.895209678351</v>
      </c>
      <c r="N1609" s="48">
        <v>7899.1729121536</v>
      </c>
    </row>
    <row r="1610" spans="1:14">
      <c r="A1610" s="46">
        <v>1605</v>
      </c>
      <c r="B1610" s="46" t="s">
        <v>4437</v>
      </c>
      <c r="C1610" s="47" t="s">
        <v>4438</v>
      </c>
      <c r="D1610" s="46" t="s">
        <v>1223</v>
      </c>
      <c r="E1610" s="48">
        <v>10785.921266794927</v>
      </c>
      <c r="F1610" s="48">
        <v>8454.0734886272003</v>
      </c>
      <c r="G1610" s="48">
        <v>11106.23711448796</v>
      </c>
      <c r="H1610" s="48">
        <v>10050.881500455936</v>
      </c>
      <c r="I1610" s="48">
        <v>12514.640059998719</v>
      </c>
      <c r="J1610" s="48">
        <v>726.48366860972851</v>
      </c>
      <c r="K1610" s="48">
        <v>12267.872509519873</v>
      </c>
      <c r="L1610" s="48">
        <v>9868.0907223234572</v>
      </c>
      <c r="M1610" s="48">
        <v>23496.330185204592</v>
      </c>
      <c r="N1610" s="48">
        <v>8473.6582148556809</v>
      </c>
    </row>
    <row r="1611" spans="1:14">
      <c r="A1611" s="46">
        <v>1606</v>
      </c>
      <c r="B1611" s="46" t="s">
        <v>4439</v>
      </c>
      <c r="C1611" s="47" t="s">
        <v>4440</v>
      </c>
      <c r="D1611" s="46" t="s">
        <v>1223</v>
      </c>
      <c r="E1611" s="48">
        <v>35672.081312689639</v>
      </c>
      <c r="F1611" s="48">
        <v>27661.467325105154</v>
      </c>
      <c r="G1611" s="48">
        <v>43319.064250250347</v>
      </c>
      <c r="H1611" s="48">
        <v>33019.848421217277</v>
      </c>
      <c r="I1611" s="48">
        <v>53478.053439487485</v>
      </c>
      <c r="J1611" s="48">
        <v>222473.01094803822</v>
      </c>
      <c r="K1611" s="48">
        <v>43184.321333798405</v>
      </c>
      <c r="L1611" s="48">
        <v>77952.432983011327</v>
      </c>
      <c r="M1611" s="48">
        <v>120048.43701505862</v>
      </c>
      <c r="N1611" s="48">
        <v>177333.55945133482</v>
      </c>
    </row>
    <row r="1612" spans="1:14">
      <c r="A1612" s="46">
        <v>1607</v>
      </c>
      <c r="B1612" s="46" t="s">
        <v>4441</v>
      </c>
      <c r="C1612" s="47" t="s">
        <v>4442</v>
      </c>
      <c r="D1612" s="46" t="s">
        <v>1223</v>
      </c>
      <c r="E1612" s="48">
        <v>11512.992101995889</v>
      </c>
      <c r="F1612" s="48">
        <v>9223.1004051988475</v>
      </c>
      <c r="G1612" s="48">
        <v>20371.96694044413</v>
      </c>
      <c r="H1612" s="48">
        <v>18924.068130372609</v>
      </c>
      <c r="I1612" s="48">
        <v>21750.796949349886</v>
      </c>
      <c r="J1612" s="48">
        <v>48475.487649494375</v>
      </c>
      <c r="K1612" s="48">
        <v>23707.311099575039</v>
      </c>
      <c r="L1612" s="48">
        <v>20574.407727225858</v>
      </c>
      <c r="M1612" s="48">
        <v>102869.26907888484</v>
      </c>
      <c r="N1612" s="48">
        <v>113999.42725494399</v>
      </c>
    </row>
    <row r="1613" spans="1:14">
      <c r="A1613" s="46">
        <v>1608</v>
      </c>
      <c r="B1613" s="46" t="s">
        <v>4443</v>
      </c>
      <c r="C1613" s="47" t="s">
        <v>4444</v>
      </c>
      <c r="D1613" s="46" t="s">
        <v>1223</v>
      </c>
      <c r="E1613" s="48">
        <v>4293.2657050328535</v>
      </c>
      <c r="F1613" s="48">
        <v>3535.695908448256</v>
      </c>
      <c r="G1613" s="48">
        <v>8653.5439252642682</v>
      </c>
      <c r="H1613" s="48">
        <v>11339.556486289921</v>
      </c>
      <c r="I1613" s="48">
        <v>9694.4394830975998</v>
      </c>
      <c r="J1613" s="48">
        <v>53783.575168651776</v>
      </c>
      <c r="K1613" s="48">
        <v>9615.1213418722582</v>
      </c>
      <c r="L1613" s="48">
        <v>8942.3859959239671</v>
      </c>
      <c r="M1613" s="48">
        <v>59347.65523781818</v>
      </c>
      <c r="N1613" s="48">
        <v>66149.11017963101</v>
      </c>
    </row>
    <row r="1614" spans="1:14">
      <c r="A1614" s="46">
        <v>1609</v>
      </c>
      <c r="B1614" s="46" t="s">
        <v>4445</v>
      </c>
      <c r="C1614" s="47" t="s">
        <v>4446</v>
      </c>
      <c r="D1614" s="46" t="s">
        <v>1223</v>
      </c>
      <c r="E1614" s="48">
        <v>3104.4570519547096</v>
      </c>
      <c r="F1614" s="48">
        <v>2548.6257065328641</v>
      </c>
      <c r="G1614" s="48">
        <v>3805.8215090756039</v>
      </c>
      <c r="H1614" s="48">
        <v>3928.6960814330878</v>
      </c>
      <c r="I1614" s="48">
        <v>4878.9469980389376</v>
      </c>
      <c r="J1614" s="48">
        <v>2985.9343641370087</v>
      </c>
      <c r="K1614" s="48">
        <v>3613.38198915456</v>
      </c>
      <c r="L1614" s="48">
        <v>3644.064726912512</v>
      </c>
      <c r="M1614" s="48">
        <v>10006.014673096144</v>
      </c>
      <c r="N1614" s="48">
        <v>3966.8210151578623</v>
      </c>
    </row>
    <row r="1615" spans="1:14">
      <c r="A1615" s="46">
        <v>1610</v>
      </c>
      <c r="B1615" s="46" t="s">
        <v>4447</v>
      </c>
      <c r="C1615" s="47" t="s">
        <v>4448</v>
      </c>
      <c r="D1615" s="46" t="s">
        <v>1223</v>
      </c>
      <c r="E1615" s="48">
        <v>45619.917000778376</v>
      </c>
      <c r="F1615" s="48">
        <v>33809.765712432636</v>
      </c>
      <c r="G1615" s="48">
        <v>58449.140046189343</v>
      </c>
      <c r="H1615" s="48">
        <v>54446.844563589635</v>
      </c>
      <c r="I1615" s="48">
        <v>70152.489350415359</v>
      </c>
      <c r="J1615" s="48">
        <v>293101.56582361541</v>
      </c>
      <c r="K1615" s="48">
        <v>60271.211579098061</v>
      </c>
      <c r="L1615" s="48">
        <v>51706.288540017667</v>
      </c>
      <c r="M1615" s="48">
        <v>98912.758729696972</v>
      </c>
      <c r="N1615" s="48">
        <v>233631.6829028819</v>
      </c>
    </row>
    <row r="1616" spans="1:14">
      <c r="A1616" s="46">
        <v>1611</v>
      </c>
      <c r="B1616" s="46" t="s">
        <v>4449</v>
      </c>
      <c r="C1616" s="47" t="s">
        <v>4450</v>
      </c>
      <c r="D1616" s="46" t="s">
        <v>1223</v>
      </c>
      <c r="E1616" s="48">
        <v>4601.6550172829375</v>
      </c>
      <c r="F1616" s="48">
        <v>3691.0680698608639</v>
      </c>
      <c r="G1616" s="48">
        <v>5857.236714361894</v>
      </c>
      <c r="H1616" s="48">
        <v>5671.7367157678082</v>
      </c>
      <c r="I1616" s="48">
        <v>7025.8246872049149</v>
      </c>
      <c r="J1616" s="48">
        <v>4309.1724748190136</v>
      </c>
      <c r="K1616" s="48">
        <v>6044.0423613712128</v>
      </c>
      <c r="L1616" s="48">
        <v>5257.8461681392637</v>
      </c>
      <c r="M1616" s="48">
        <v>29673.82761890909</v>
      </c>
      <c r="N1616" s="48">
        <v>5724.7460414262277</v>
      </c>
    </row>
    <row r="1617" spans="1:14">
      <c r="A1617" s="46">
        <v>1612</v>
      </c>
      <c r="B1617" s="46" t="s">
        <v>4451</v>
      </c>
      <c r="C1617" s="47" t="s">
        <v>4452</v>
      </c>
      <c r="D1617" s="46" t="s">
        <v>1223</v>
      </c>
      <c r="E1617" s="48">
        <v>97996.034412864014</v>
      </c>
      <c r="F1617" s="48">
        <v>491735.91744150629</v>
      </c>
      <c r="G1617" s="48">
        <v>486489.24533891666</v>
      </c>
      <c r="H1617" s="48">
        <v>140030.79253363202</v>
      </c>
      <c r="I1617" s="48">
        <v>546061.3367024794</v>
      </c>
      <c r="J1617" s="48">
        <v>713330.56647468125</v>
      </c>
      <c r="K1617" s="48">
        <v>539493.17769014486</v>
      </c>
      <c r="L1617" s="48">
        <v>202277.58072981759</v>
      </c>
      <c r="M1617" s="48">
        <v>98912.758729696972</v>
      </c>
      <c r="N1617" s="48">
        <v>568596.82834938366</v>
      </c>
    </row>
    <row r="1618" spans="1:14">
      <c r="A1618" s="46">
        <v>1613</v>
      </c>
      <c r="B1618" s="46" t="s">
        <v>4453</v>
      </c>
      <c r="C1618" s="47" t="s">
        <v>4454</v>
      </c>
      <c r="D1618" s="46" t="s">
        <v>1223</v>
      </c>
      <c r="E1618" s="48">
        <v>7612.3674743570809</v>
      </c>
      <c r="F1618" s="48">
        <v>6148.2983873274889</v>
      </c>
      <c r="G1618" s="48">
        <v>52386.531364353541</v>
      </c>
      <c r="H1618" s="48">
        <v>14097.085939259905</v>
      </c>
      <c r="I1618" s="48">
        <v>37808.31398408064</v>
      </c>
      <c r="J1618" s="48">
        <v>211172.15388077576</v>
      </c>
      <c r="K1618" s="48">
        <v>35848.274583134364</v>
      </c>
      <c r="L1618" s="48">
        <v>8636.8642667596796</v>
      </c>
      <c r="M1618" s="48">
        <v>63304.165587006057</v>
      </c>
      <c r="N1618" s="48">
        <v>51560.055917511687</v>
      </c>
    </row>
    <row r="1619" spans="1:14">
      <c r="A1619" s="46">
        <v>1614</v>
      </c>
      <c r="B1619" s="46" t="s">
        <v>4455</v>
      </c>
      <c r="C1619" s="47" t="s">
        <v>4456</v>
      </c>
      <c r="D1619" s="46" t="s">
        <v>1223</v>
      </c>
      <c r="E1619" s="48">
        <v>9197.9021388968558</v>
      </c>
      <c r="F1619" s="48">
        <v>7379.5248428912637</v>
      </c>
      <c r="G1619" s="48">
        <v>11703.414586646773</v>
      </c>
      <c r="H1619" s="48">
        <v>11430.951875356161</v>
      </c>
      <c r="I1619" s="48">
        <v>14034.023120804201</v>
      </c>
      <c r="J1619" s="48">
        <v>8607.534180759907</v>
      </c>
      <c r="K1619" s="48">
        <v>12081.034221300175</v>
      </c>
      <c r="L1619" s="48">
        <v>10477.828532236799</v>
      </c>
      <c r="M1619" s="48">
        <v>29115.959659673597</v>
      </c>
      <c r="N1619" s="48">
        <v>11435.129950284903</v>
      </c>
    </row>
    <row r="1620" spans="1:14">
      <c r="A1620" s="46">
        <v>1615</v>
      </c>
      <c r="B1620" s="46" t="s">
        <v>4457</v>
      </c>
      <c r="C1620" s="47" t="s">
        <v>4458</v>
      </c>
      <c r="D1620" s="46" t="s">
        <v>1223</v>
      </c>
      <c r="E1620" s="48">
        <v>123970.88690784</v>
      </c>
      <c r="F1620" s="48">
        <v>599304.37342722504</v>
      </c>
      <c r="G1620" s="48">
        <v>800634.17809700791</v>
      </c>
      <c r="H1620" s="48">
        <v>195721.92003693772</v>
      </c>
      <c r="I1620" s="48">
        <v>897176.3085266687</v>
      </c>
      <c r="J1620" s="48">
        <v>587132.85777074925</v>
      </c>
      <c r="K1620" s="48">
        <v>889362.76656582823</v>
      </c>
      <c r="L1620" s="48">
        <v>258836.96442925261</v>
      </c>
      <c r="M1620" s="48">
        <v>67260.675936193933</v>
      </c>
      <c r="N1620" s="48">
        <v>937340.27338151098</v>
      </c>
    </row>
    <row r="1621" spans="1:14">
      <c r="A1621" s="46">
        <v>1616</v>
      </c>
      <c r="B1621" s="46" t="s">
        <v>4459</v>
      </c>
      <c r="C1621" s="47" t="s">
        <v>4460</v>
      </c>
      <c r="D1621" s="46" t="s">
        <v>1223</v>
      </c>
      <c r="E1621" s="48">
        <v>450472.96634643694</v>
      </c>
      <c r="F1621" s="48">
        <v>1844009.037581441</v>
      </c>
      <c r="G1621" s="48">
        <v>532404.25427915272</v>
      </c>
      <c r="H1621" s="48">
        <v>347276.3654834074</v>
      </c>
      <c r="I1621" s="48">
        <v>632782.50444218877</v>
      </c>
      <c r="J1621" s="48">
        <v>446845.11362899968</v>
      </c>
      <c r="K1621" s="48">
        <v>555226.98857740802</v>
      </c>
      <c r="L1621" s="48">
        <v>809502.01744384004</v>
      </c>
      <c r="M1621" s="48">
        <v>824552.58281215071</v>
      </c>
      <c r="N1621" s="48">
        <v>356180.88767528959</v>
      </c>
    </row>
    <row r="1622" spans="1:14" ht="20.399999999999999">
      <c r="A1622" s="46">
        <v>1617</v>
      </c>
      <c r="B1622" s="46" t="s">
        <v>4461</v>
      </c>
      <c r="C1622" s="47" t="s">
        <v>4462</v>
      </c>
      <c r="D1622" s="46" t="s">
        <v>1223</v>
      </c>
      <c r="E1622" s="48">
        <v>60078.19903995323</v>
      </c>
      <c r="F1622" s="48">
        <v>7686.3522204707842</v>
      </c>
      <c r="G1622" s="48">
        <v>9616.1371363393064</v>
      </c>
      <c r="H1622" s="48">
        <v>13781.119022773761</v>
      </c>
      <c r="I1622" s="48">
        <v>10752.014699435522</v>
      </c>
      <c r="J1622" s="48">
        <v>10930.768412668103</v>
      </c>
      <c r="K1622" s="48">
        <v>10705.481389916653</v>
      </c>
      <c r="L1622" s="48">
        <v>40364.120756897282</v>
      </c>
      <c r="M1622" s="48">
        <v>18484.816351405767</v>
      </c>
      <c r="N1622" s="48">
        <v>7037.4449581004792</v>
      </c>
    </row>
    <row r="1623" spans="1:14" ht="20.399999999999999">
      <c r="A1623" s="46">
        <v>1618</v>
      </c>
      <c r="B1623" s="46" t="s">
        <v>4463</v>
      </c>
      <c r="C1623" s="47" t="s">
        <v>4464</v>
      </c>
      <c r="D1623" s="46" t="s">
        <v>1223</v>
      </c>
      <c r="E1623" s="48">
        <v>5721.7332419003078</v>
      </c>
      <c r="F1623" s="48">
        <v>2307.080749714944</v>
      </c>
      <c r="G1623" s="48">
        <v>17212.297775582694</v>
      </c>
      <c r="H1623" s="48">
        <v>28134.112051419132</v>
      </c>
      <c r="I1623" s="48">
        <v>19212.616430138882</v>
      </c>
      <c r="J1623" s="48">
        <v>117477.02180891443</v>
      </c>
      <c r="K1623" s="48">
        <v>19194.990176533247</v>
      </c>
      <c r="L1623" s="48">
        <v>10682.815333428223</v>
      </c>
      <c r="M1623" s="48">
        <v>11869.531047563634</v>
      </c>
      <c r="N1623" s="48">
        <v>12782.29798512128</v>
      </c>
    </row>
    <row r="1624" spans="1:14" ht="20.399999999999999">
      <c r="A1624" s="46">
        <v>1619</v>
      </c>
      <c r="B1624" s="46" t="s">
        <v>4465</v>
      </c>
      <c r="C1624" s="47" t="s">
        <v>4466</v>
      </c>
      <c r="D1624" s="46" t="s">
        <v>1223</v>
      </c>
      <c r="E1624" s="48">
        <v>2710.4465932539169</v>
      </c>
      <c r="F1624" s="48">
        <v>2307.080749714944</v>
      </c>
      <c r="G1624" s="48">
        <v>2777.7441545588135</v>
      </c>
      <c r="H1624" s="48">
        <v>3431.2440352296962</v>
      </c>
      <c r="I1624" s="48">
        <v>3102.2206345912318</v>
      </c>
      <c r="J1624" s="48">
        <v>2972.961441483264</v>
      </c>
      <c r="K1624" s="48">
        <v>3096.0514458292614</v>
      </c>
      <c r="L1624" s="48">
        <v>3179.2538910899202</v>
      </c>
      <c r="M1624" s="48">
        <v>8735.9748510068366</v>
      </c>
      <c r="N1624" s="48">
        <v>3464.1463752935424</v>
      </c>
    </row>
    <row r="1625" spans="1:14" ht="20.399999999999999">
      <c r="A1625" s="46">
        <v>1620</v>
      </c>
      <c r="B1625" s="46" t="s">
        <v>4467</v>
      </c>
      <c r="C1625" s="47" t="s">
        <v>4468</v>
      </c>
      <c r="D1625" s="46" t="s">
        <v>1223</v>
      </c>
      <c r="E1625" s="48">
        <v>3104.4570519547096</v>
      </c>
      <c r="F1625" s="48">
        <v>2613.9081272944641</v>
      </c>
      <c r="G1625" s="48">
        <v>3110.694292806088</v>
      </c>
      <c r="H1625" s="48">
        <v>3928.6960814330878</v>
      </c>
      <c r="I1625" s="48">
        <v>3419.4931994926083</v>
      </c>
      <c r="J1625" s="48">
        <v>3156.7445124113201</v>
      </c>
      <c r="K1625" s="48">
        <v>3521.7254704052739</v>
      </c>
      <c r="L1625" s="48">
        <v>3646.6760237429767</v>
      </c>
      <c r="M1625" s="48">
        <v>10006.014673096144</v>
      </c>
      <c r="N1625" s="48">
        <v>3966.8210151578623</v>
      </c>
    </row>
    <row r="1626" spans="1:14" ht="20.399999999999999">
      <c r="A1626" s="46">
        <v>1621</v>
      </c>
      <c r="B1626" s="46" t="s">
        <v>4469</v>
      </c>
      <c r="C1626" s="47" t="s">
        <v>4470</v>
      </c>
      <c r="D1626" s="46" t="s">
        <v>1223</v>
      </c>
      <c r="E1626" s="48">
        <v>4601.6550172829375</v>
      </c>
      <c r="F1626" s="48">
        <v>3691.0680698608639</v>
      </c>
      <c r="G1626" s="48">
        <v>4559.7975635406647</v>
      </c>
      <c r="H1626" s="48">
        <v>5671.7367157678082</v>
      </c>
      <c r="I1626" s="48">
        <v>5111.6135456332795</v>
      </c>
      <c r="J1626" s="48">
        <v>4309.1724748190136</v>
      </c>
      <c r="K1626" s="48">
        <v>5063.1413482177932</v>
      </c>
      <c r="L1626" s="48">
        <v>5257.8461681392637</v>
      </c>
      <c r="M1626" s="48">
        <v>14441.262774535757</v>
      </c>
      <c r="N1626" s="48">
        <v>5724.7460414262277</v>
      </c>
    </row>
    <row r="1627" spans="1:14" ht="20.399999999999999">
      <c r="A1627" s="46">
        <v>1622</v>
      </c>
      <c r="B1627" s="46" t="s">
        <v>4471</v>
      </c>
      <c r="C1627" s="47" t="s">
        <v>4472</v>
      </c>
      <c r="D1627" s="46" t="s">
        <v>1223</v>
      </c>
      <c r="E1627" s="48">
        <v>9197.9021388968558</v>
      </c>
      <c r="F1627" s="48">
        <v>7379.5248428912637</v>
      </c>
      <c r="G1627" s="48">
        <v>9751.528960053618</v>
      </c>
      <c r="H1627" s="48">
        <v>11430.951875356161</v>
      </c>
      <c r="I1627" s="48">
        <v>11633.32737971712</v>
      </c>
      <c r="J1627" s="48">
        <v>8607.534180759907</v>
      </c>
      <c r="K1627" s="48">
        <v>10126.282696435586</v>
      </c>
      <c r="L1627" s="48">
        <v>10480.439829067263</v>
      </c>
      <c r="M1627" s="48">
        <v>29115.959659673597</v>
      </c>
      <c r="N1627" s="48">
        <v>11435.129950284903</v>
      </c>
    </row>
    <row r="1628" spans="1:14" ht="30.6">
      <c r="A1628" s="46">
        <v>1623</v>
      </c>
      <c r="B1628" s="46" t="s">
        <v>4473</v>
      </c>
      <c r="C1628" s="47" t="s">
        <v>4474</v>
      </c>
      <c r="D1628" s="46" t="s">
        <v>1223</v>
      </c>
      <c r="E1628" s="48">
        <v>2922.4231866919381</v>
      </c>
      <c r="F1628" s="48">
        <v>2538.1805192110078</v>
      </c>
      <c r="G1628" s="48">
        <v>7154.9533154713599</v>
      </c>
      <c r="H1628" s="48">
        <v>3911.7226520350719</v>
      </c>
      <c r="I1628" s="48">
        <v>4230.3008653516799</v>
      </c>
      <c r="J1628" s="48">
        <v>2972.961441483264</v>
      </c>
      <c r="K1628" s="48">
        <v>3965.9070612671999</v>
      </c>
      <c r="L1628" s="48">
        <v>3615.3404617774077</v>
      </c>
      <c r="M1628" s="48">
        <v>9962.4930592550772</v>
      </c>
      <c r="N1628" s="48">
        <v>3949.5864560768</v>
      </c>
    </row>
    <row r="1629" spans="1:14" ht="30.6">
      <c r="A1629" s="46">
        <v>1624</v>
      </c>
      <c r="B1629" s="46" t="s">
        <v>4475</v>
      </c>
      <c r="C1629" s="47" t="s">
        <v>4476</v>
      </c>
      <c r="D1629" s="46" t="s">
        <v>1223</v>
      </c>
      <c r="E1629" s="48">
        <v>2139.342940534154</v>
      </c>
      <c r="F1629" s="48">
        <v>2000.2533721354241</v>
      </c>
      <c r="G1629" s="48">
        <v>5196.4806926233605</v>
      </c>
      <c r="H1629" s="48">
        <v>2863.2869746037763</v>
      </c>
      <c r="I1629" s="48">
        <v>3172.7256490137602</v>
      </c>
      <c r="J1629" s="48">
        <v>2177.2888520535607</v>
      </c>
      <c r="K1629" s="48">
        <v>2874.8419630785797</v>
      </c>
      <c r="L1629" s="48">
        <v>2670.0510091494398</v>
      </c>
      <c r="M1629" s="48">
        <v>7291.8485735532595</v>
      </c>
      <c r="N1629" s="48">
        <v>2892.5334991049726</v>
      </c>
    </row>
    <row r="1630" spans="1:14" ht="30.6">
      <c r="A1630" s="46">
        <v>1625</v>
      </c>
      <c r="B1630" s="46" t="s">
        <v>4477</v>
      </c>
      <c r="C1630" s="47" t="s">
        <v>4478</v>
      </c>
      <c r="D1630" s="46" t="s">
        <v>1223</v>
      </c>
      <c r="E1630" s="48">
        <v>1168.565625065354</v>
      </c>
      <c r="F1630" s="48">
        <v>1078.465590981632</v>
      </c>
      <c r="G1630" s="48">
        <v>3002.9913550336005</v>
      </c>
      <c r="H1630" s="48">
        <v>1564.166801447936</v>
      </c>
      <c r="I1630" s="48">
        <v>2203.2817007040003</v>
      </c>
      <c r="J1630" s="48">
        <v>1189.1845765933056</v>
      </c>
      <c r="K1630" s="48">
        <v>1938.8878966195198</v>
      </c>
      <c r="L1630" s="48">
        <v>1453.186686153216</v>
      </c>
      <c r="M1630" s="48">
        <v>3980.2494112830063</v>
      </c>
      <c r="N1630" s="48">
        <v>1579.8345824307198</v>
      </c>
    </row>
    <row r="1631" spans="1:14" ht="30.6">
      <c r="A1631" s="46">
        <v>1626</v>
      </c>
      <c r="B1631" s="46" t="s">
        <v>4479</v>
      </c>
      <c r="C1631" s="47" t="s">
        <v>4480</v>
      </c>
      <c r="D1631" s="46" t="s">
        <v>1223</v>
      </c>
      <c r="E1631" s="48">
        <v>452.08756479212303</v>
      </c>
      <c r="F1631" s="48">
        <v>463.50518740736004</v>
      </c>
      <c r="G1631" s="48">
        <v>1227.3095103180801</v>
      </c>
      <c r="H1631" s="48">
        <v>605.82086466764804</v>
      </c>
      <c r="I1631" s="48">
        <v>534.07548425064965</v>
      </c>
      <c r="J1631" s="48">
        <v>506.30434245866491</v>
      </c>
      <c r="K1631" s="48">
        <v>552.58305053656318</v>
      </c>
      <c r="L1631" s="48">
        <v>560.1231701345281</v>
      </c>
      <c r="M1631" s="48">
        <v>1539.0825258340847</v>
      </c>
      <c r="N1631" s="48">
        <v>611.82684737771524</v>
      </c>
    </row>
    <row r="1632" spans="1:14" ht="30.6">
      <c r="A1632" s="46">
        <v>1627</v>
      </c>
      <c r="B1632" s="46" t="s">
        <v>4481</v>
      </c>
      <c r="C1632" s="47" t="s">
        <v>4482</v>
      </c>
      <c r="D1632" s="46" t="s">
        <v>1223</v>
      </c>
      <c r="E1632" s="48">
        <v>18959.422248469658</v>
      </c>
      <c r="F1632" s="48">
        <v>2613.9081272944641</v>
      </c>
      <c r="G1632" s="48">
        <v>20454.513297376139</v>
      </c>
      <c r="H1632" s="48">
        <v>25363.52611429683</v>
      </c>
      <c r="I1632" s="48">
        <v>22737.86715126528</v>
      </c>
      <c r="J1632" s="48">
        <v>19275.600909689671</v>
      </c>
      <c r="K1632" s="48">
        <v>22904.435247838508</v>
      </c>
      <c r="L1632" s="48">
        <v>23472.947209040896</v>
      </c>
      <c r="M1632" s="48">
        <v>64609.814002238054</v>
      </c>
      <c r="N1632" s="48">
        <v>25607.682367945214</v>
      </c>
    </row>
    <row r="1633" spans="1:14" ht="30.6">
      <c r="A1633" s="46">
        <v>1628</v>
      </c>
      <c r="B1633" s="46" t="s">
        <v>4483</v>
      </c>
      <c r="C1633" s="47" t="s">
        <v>4484</v>
      </c>
      <c r="D1633" s="46" t="s">
        <v>1223</v>
      </c>
      <c r="E1633" s="48">
        <v>4791.3208875736609</v>
      </c>
      <c r="F1633" s="48">
        <v>4304.7228250199041</v>
      </c>
      <c r="G1633" s="48">
        <v>11724.722768783358</v>
      </c>
      <c r="H1633" s="48">
        <v>6410.7337187891208</v>
      </c>
      <c r="I1633" s="48">
        <v>5992.9262259148791</v>
      </c>
      <c r="J1633" s="48">
        <v>4871.3324564813038</v>
      </c>
      <c r="K1633" s="48">
        <v>5782.2924953275769</v>
      </c>
      <c r="L1633" s="48">
        <v>13766.756890206208</v>
      </c>
      <c r="M1633" s="48">
        <v>16328.518211098377</v>
      </c>
      <c r="N1633" s="48">
        <v>6471.576934938932</v>
      </c>
    </row>
    <row r="1634" spans="1:14" ht="30.6">
      <c r="A1634" s="46">
        <v>1629</v>
      </c>
      <c r="B1634" s="46" t="s">
        <v>4485</v>
      </c>
      <c r="C1634" s="47" t="s">
        <v>4486</v>
      </c>
      <c r="D1634" s="46" t="s">
        <v>1223</v>
      </c>
      <c r="E1634" s="48">
        <v>23484.334392505112</v>
      </c>
      <c r="F1634" s="48">
        <v>20746.753318036481</v>
      </c>
      <c r="G1634" s="48">
        <v>57422.417301903362</v>
      </c>
      <c r="H1634" s="48">
        <v>31419.123464142845</v>
      </c>
      <c r="I1634" s="48">
        <v>26086.85533633536</v>
      </c>
      <c r="J1634" s="48">
        <v>23876.664144217953</v>
      </c>
      <c r="K1634" s="48">
        <v>28250.477966426686</v>
      </c>
      <c r="L1634" s="48">
        <v>29087.235394538497</v>
      </c>
      <c r="M1634" s="48">
        <v>80036.247853721594</v>
      </c>
      <c r="N1634" s="48">
        <v>31720.205988695347</v>
      </c>
    </row>
    <row r="1635" spans="1:14" ht="30.6">
      <c r="A1635" s="46">
        <v>1630</v>
      </c>
      <c r="B1635" s="46" t="s">
        <v>4487</v>
      </c>
      <c r="C1635" s="47" t="s">
        <v>4488</v>
      </c>
      <c r="D1635" s="46" t="s">
        <v>1223</v>
      </c>
      <c r="E1635" s="48">
        <v>712.44156415901546</v>
      </c>
      <c r="F1635" s="48">
        <v>770.33256498688002</v>
      </c>
      <c r="G1635" s="48">
        <v>1801.7948130201601</v>
      </c>
      <c r="H1635" s="48">
        <v>955.7346399498241</v>
      </c>
      <c r="I1635" s="48">
        <v>1057.57521633792</v>
      </c>
      <c r="J1635" s="48">
        <v>726.48366860972851</v>
      </c>
      <c r="K1635" s="48">
        <v>965.91869758863368</v>
      </c>
      <c r="L1635" s="48">
        <v>882.61832869683212</v>
      </c>
      <c r="M1635" s="48">
        <v>2429.2973544013576</v>
      </c>
      <c r="N1635" s="48">
        <v>965.13530853949453</v>
      </c>
    </row>
    <row r="1636" spans="1:14">
      <c r="A1636" s="46">
        <v>1631</v>
      </c>
      <c r="B1636" s="46" t="s">
        <v>4489</v>
      </c>
      <c r="C1636" s="47" t="s">
        <v>4490</v>
      </c>
      <c r="D1636" s="46" t="s">
        <v>1223</v>
      </c>
      <c r="E1636" s="48">
        <v>1348.4924393565045</v>
      </c>
      <c r="F1636" s="48">
        <v>463.50518740736004</v>
      </c>
      <c r="G1636" s="48">
        <v>2896.2317482411177</v>
      </c>
      <c r="H1636" s="48">
        <v>1848.7981559685118</v>
      </c>
      <c r="I1636" s="48">
        <v>2996.4631129574395</v>
      </c>
      <c r="J1636" s="48">
        <v>1189.1845765933056</v>
      </c>
      <c r="K1636" s="48">
        <v>3466.2027715475328</v>
      </c>
      <c r="L1636" s="48">
        <v>1575.917637185024</v>
      </c>
      <c r="M1636" s="48">
        <v>3766.5978524268603</v>
      </c>
      <c r="N1636" s="48">
        <v>1625.7934066468865</v>
      </c>
    </row>
    <row r="1637" spans="1:14">
      <c r="A1637" s="46">
        <v>1632</v>
      </c>
      <c r="B1637" s="46" t="s">
        <v>4491</v>
      </c>
      <c r="C1637" s="47" t="s">
        <v>4492</v>
      </c>
      <c r="D1637" s="46" t="s">
        <v>1223</v>
      </c>
      <c r="E1637" s="48">
        <v>570.96237535576608</v>
      </c>
      <c r="F1637" s="48">
        <v>480.47861680537596</v>
      </c>
      <c r="G1637" s="48">
        <v>604.28672777975032</v>
      </c>
      <c r="H1637" s="48">
        <v>737.69135460608004</v>
      </c>
      <c r="I1637" s="48">
        <v>687.42389061964809</v>
      </c>
      <c r="J1637" s="48">
        <v>460.53875420795282</v>
      </c>
      <c r="K1637" s="48">
        <v>660.98451021120013</v>
      </c>
      <c r="L1637" s="48">
        <v>565.34576379545615</v>
      </c>
      <c r="M1637" s="48">
        <v>1875.3859055150542</v>
      </c>
      <c r="N1637" s="48">
        <v>646.29596553984004</v>
      </c>
    </row>
    <row r="1638" spans="1:14">
      <c r="A1638" s="46">
        <v>1633</v>
      </c>
      <c r="B1638" s="46" t="s">
        <v>4493</v>
      </c>
      <c r="C1638" s="47" t="s">
        <v>4494</v>
      </c>
      <c r="D1638" s="46" t="s">
        <v>1223</v>
      </c>
      <c r="E1638" s="48">
        <v>431.70325941533542</v>
      </c>
      <c r="F1638" s="48">
        <v>463.50518740736004</v>
      </c>
      <c r="G1638" s="48">
        <v>521.3454122021376</v>
      </c>
      <c r="H1638" s="48">
        <v>652.82420761599997</v>
      </c>
      <c r="I1638" s="48">
        <v>586.95424506754557</v>
      </c>
      <c r="J1638" s="48">
        <v>14147.692871834293</v>
      </c>
      <c r="K1638" s="48">
        <v>576.37849290416648</v>
      </c>
      <c r="L1638" s="48">
        <v>597.9869741762559</v>
      </c>
      <c r="M1638" s="48">
        <v>1657.7778363097211</v>
      </c>
      <c r="N1638" s="48">
        <v>646.29596553984004</v>
      </c>
    </row>
    <row r="1639" spans="1:14">
      <c r="A1639" s="46">
        <v>1634</v>
      </c>
      <c r="B1639" s="46" t="s">
        <v>4495</v>
      </c>
      <c r="C1639" s="47" t="s">
        <v>4496</v>
      </c>
      <c r="D1639" s="46" t="s">
        <v>1223</v>
      </c>
      <c r="E1639" s="48">
        <v>5283.9752383136492</v>
      </c>
      <c r="F1639" s="48">
        <v>6148.2983873274889</v>
      </c>
      <c r="G1639" s="48">
        <v>6019.0391942195211</v>
      </c>
      <c r="H1639" s="48">
        <v>5537.2549289989111</v>
      </c>
      <c r="I1639" s="48">
        <v>5992.9262259148791</v>
      </c>
      <c r="J1639" s="48">
        <v>10930.768412668103</v>
      </c>
      <c r="K1639" s="48">
        <v>5894.5717307954537</v>
      </c>
      <c r="L1639" s="48">
        <v>5521.5871480161277</v>
      </c>
      <c r="M1639" s="48">
        <v>11509.488605787537</v>
      </c>
      <c r="N1639" s="48">
        <v>4970.7340816297465</v>
      </c>
    </row>
    <row r="1640" spans="1:14">
      <c r="A1640" s="46">
        <v>1635</v>
      </c>
      <c r="B1640" s="46" t="s">
        <v>4497</v>
      </c>
      <c r="C1640" s="47" t="s">
        <v>4498</v>
      </c>
      <c r="D1640" s="46" t="s">
        <v>1223</v>
      </c>
      <c r="E1640" s="48">
        <v>9706.9658554651578</v>
      </c>
      <c r="F1640" s="48">
        <v>9223.1004051988475</v>
      </c>
      <c r="G1640" s="48">
        <v>11032.729108710399</v>
      </c>
      <c r="H1640" s="48">
        <v>10171.00115465728</v>
      </c>
      <c r="I1640" s="48">
        <v>9646.8485983623941</v>
      </c>
      <c r="J1640" s="48">
        <v>19297.222447445911</v>
      </c>
      <c r="K1640" s="48">
        <v>10832.390415877202</v>
      </c>
      <c r="L1640" s="48">
        <v>8878.4092235776006</v>
      </c>
      <c r="M1640" s="48">
        <v>21143.591306060025</v>
      </c>
      <c r="N1640" s="48">
        <v>9132.8800997063172</v>
      </c>
    </row>
    <row r="1641" spans="1:14">
      <c r="A1641" s="46">
        <v>1636</v>
      </c>
      <c r="B1641" s="46" t="s">
        <v>4499</v>
      </c>
      <c r="C1641" s="47" t="s">
        <v>4500</v>
      </c>
      <c r="D1641" s="46" t="s">
        <v>1223</v>
      </c>
      <c r="E1641" s="48">
        <v>14438.748425354142</v>
      </c>
      <c r="F1641" s="48">
        <v>16905.535680423935</v>
      </c>
      <c r="G1641" s="48">
        <v>16425.057063618558</v>
      </c>
      <c r="H1641" s="48">
        <v>15127.242538877952</v>
      </c>
      <c r="I1641" s="48">
        <v>15863.6282450688</v>
      </c>
      <c r="J1641" s="48">
        <v>10225.906281814614</v>
      </c>
      <c r="K1641" s="48">
        <v>16112.775339784412</v>
      </c>
      <c r="L1641" s="48">
        <v>13207.939368486914</v>
      </c>
      <c r="M1641" s="48">
        <v>31446.344255345259</v>
      </c>
      <c r="N1641" s="48">
        <v>13585.141195647439</v>
      </c>
    </row>
    <row r="1642" spans="1:14" ht="20.399999999999999">
      <c r="A1642" s="46">
        <v>1637</v>
      </c>
      <c r="B1642" s="46" t="s">
        <v>4501</v>
      </c>
      <c r="C1642" s="47" t="s">
        <v>4502</v>
      </c>
      <c r="D1642" s="46" t="s">
        <v>1223</v>
      </c>
      <c r="E1642" s="48">
        <v>138411.45175644555</v>
      </c>
      <c r="F1642" s="48">
        <v>614671.85527450568</v>
      </c>
      <c r="G1642" s="48">
        <v>134921.03300874835</v>
      </c>
      <c r="H1642" s="48">
        <v>164065.16856122264</v>
      </c>
      <c r="I1642" s="48">
        <v>148941.8429675904</v>
      </c>
      <c r="J1642" s="48">
        <v>177332.64549744409</v>
      </c>
      <c r="K1642" s="48">
        <v>152121.61911804642</v>
      </c>
      <c r="L1642" s="48">
        <v>1882.7450147645441</v>
      </c>
      <c r="M1642" s="48">
        <v>29115.959659673597</v>
      </c>
      <c r="N1642" s="48">
        <v>85581.075543528874</v>
      </c>
    </row>
    <row r="1643" spans="1:14">
      <c r="A1643" s="46">
        <v>1638</v>
      </c>
      <c r="B1643" s="46" t="s">
        <v>4503</v>
      </c>
      <c r="C1643" s="47" t="s">
        <v>4504</v>
      </c>
      <c r="D1643" s="46" t="s">
        <v>1223</v>
      </c>
      <c r="E1643" s="48">
        <v>35672.081312689639</v>
      </c>
      <c r="F1643" s="48">
        <v>43028.949172385801</v>
      </c>
      <c r="G1643" s="48">
        <v>35436.084642566653</v>
      </c>
      <c r="H1643" s="48">
        <v>43706.580699891201</v>
      </c>
      <c r="I1643" s="48">
        <v>39659.070612672003</v>
      </c>
      <c r="J1643" s="48">
        <v>64684.433787423732</v>
      </c>
      <c r="K1643" s="48">
        <v>39413.184374873439</v>
      </c>
      <c r="L1643" s="48">
        <v>40454.210497548287</v>
      </c>
      <c r="M1643" s="48">
        <v>243471.77735797447</v>
      </c>
      <c r="N1643" s="48">
        <v>51560.055917511687</v>
      </c>
    </row>
    <row r="1644" spans="1:14">
      <c r="A1644" s="46">
        <v>1639</v>
      </c>
      <c r="B1644" s="46" t="s">
        <v>4505</v>
      </c>
      <c r="C1644" s="47" t="s">
        <v>4506</v>
      </c>
      <c r="D1644" s="46" t="s">
        <v>1223</v>
      </c>
      <c r="E1644" s="48">
        <v>7612.3674743570809</v>
      </c>
      <c r="F1644" s="48">
        <v>9223.1004051988475</v>
      </c>
      <c r="G1644" s="48">
        <v>7826.0566009006079</v>
      </c>
      <c r="H1644" s="48">
        <v>9332.7748720783366</v>
      </c>
      <c r="I1644" s="48">
        <v>8196.2079266188812</v>
      </c>
      <c r="J1644" s="48">
        <v>13611.839094442097</v>
      </c>
      <c r="K1644" s="48">
        <v>8418.2987220498435</v>
      </c>
      <c r="L1644" s="48">
        <v>8636.8642667596796</v>
      </c>
      <c r="M1644" s="48">
        <v>23770.714177920774</v>
      </c>
      <c r="N1644" s="48">
        <v>8330.0368891801591</v>
      </c>
    </row>
    <row r="1645" spans="1:14">
      <c r="A1645" s="46">
        <v>1640</v>
      </c>
      <c r="B1645" s="46" t="s">
        <v>4507</v>
      </c>
      <c r="C1645" s="47" t="s">
        <v>4508</v>
      </c>
      <c r="D1645" s="46" t="s">
        <v>1223</v>
      </c>
      <c r="E1645" s="48">
        <v>35672.081312689639</v>
      </c>
      <c r="F1645" s="48">
        <v>43028.949172385801</v>
      </c>
      <c r="G1645" s="48">
        <v>36304.993662903551</v>
      </c>
      <c r="H1645" s="48">
        <v>43706.580699891201</v>
      </c>
      <c r="I1645" s="48">
        <v>41597.958509291515</v>
      </c>
      <c r="J1645" s="48">
        <v>64684.433787423732</v>
      </c>
      <c r="K1645" s="48">
        <v>39413.184374873439</v>
      </c>
      <c r="L1645" s="48">
        <v>40454.210497548287</v>
      </c>
      <c r="M1645" s="48">
        <v>243471.77735797447</v>
      </c>
      <c r="N1645" s="48">
        <v>51560.055917511687</v>
      </c>
    </row>
    <row r="1646" spans="1:14">
      <c r="A1646" s="46">
        <v>1641</v>
      </c>
      <c r="B1646" s="46" t="s">
        <v>4509</v>
      </c>
      <c r="C1646" s="47" t="s">
        <v>4510</v>
      </c>
      <c r="D1646" s="46" t="s">
        <v>1223</v>
      </c>
      <c r="E1646" s="48">
        <v>45619.917000778376</v>
      </c>
      <c r="F1646" s="48">
        <v>46103.75119025715</v>
      </c>
      <c r="G1646" s="48">
        <v>60014.129406138883</v>
      </c>
      <c r="H1646" s="48">
        <v>55868.695687777283</v>
      </c>
      <c r="I1646" s="48">
        <v>52526.235744783364</v>
      </c>
      <c r="J1646" s="48">
        <v>64684.433787423732</v>
      </c>
      <c r="K1646" s="48">
        <v>50388.171182420199</v>
      </c>
      <c r="L1646" s="48">
        <v>51706.288540017667</v>
      </c>
      <c r="M1646" s="48">
        <v>330321.13603299763</v>
      </c>
      <c r="N1646" s="48">
        <v>30016.857066183682</v>
      </c>
    </row>
    <row r="1647" spans="1:14">
      <c r="A1647" s="46">
        <v>1642</v>
      </c>
      <c r="B1647" s="46" t="s">
        <v>4511</v>
      </c>
      <c r="C1647" s="47" t="s">
        <v>4512</v>
      </c>
      <c r="D1647" s="46" t="s">
        <v>1223</v>
      </c>
      <c r="E1647" s="48">
        <v>79922.623061464619</v>
      </c>
      <c r="F1647" s="48">
        <v>92203.585435268615</v>
      </c>
      <c r="G1647" s="48">
        <v>112266.17898372353</v>
      </c>
      <c r="H1647" s="48">
        <v>101929.36048033177</v>
      </c>
      <c r="I1647" s="48">
        <v>105404.99656167936</v>
      </c>
      <c r="J1647" s="48">
        <v>118630.17048924734</v>
      </c>
      <c r="K1647" s="48">
        <v>105609.7254973088</v>
      </c>
      <c r="L1647" s="48">
        <v>70029.758399383558</v>
      </c>
      <c r="M1647" s="48">
        <v>533001.29169084516</v>
      </c>
      <c r="N1647" s="48">
        <v>64629.596553984004</v>
      </c>
    </row>
    <row r="1648" spans="1:14">
      <c r="A1648" s="46">
        <v>1643</v>
      </c>
      <c r="B1648" s="46" t="s">
        <v>4513</v>
      </c>
      <c r="C1648" s="47" t="s">
        <v>4514</v>
      </c>
      <c r="D1648" s="46" t="s">
        <v>1223</v>
      </c>
      <c r="E1648" s="48">
        <v>325579.33642688731</v>
      </c>
      <c r="F1648" s="48">
        <v>92203.585435268615</v>
      </c>
      <c r="G1648" s="48">
        <v>237728.54650019688</v>
      </c>
      <c r="H1648" s="48">
        <v>184822.36706658101</v>
      </c>
      <c r="I1648" s="48">
        <v>255580.67728166399</v>
      </c>
      <c r="J1648" s="48">
        <v>246665.70990245987</v>
      </c>
      <c r="K1648" s="48">
        <v>248244.98305607215</v>
      </c>
      <c r="L1648" s="48">
        <v>202277.58072981759</v>
      </c>
      <c r="M1648" s="48">
        <v>533001.29169084516</v>
      </c>
      <c r="N1648" s="48">
        <v>196617.5948497869</v>
      </c>
    </row>
    <row r="1649" spans="1:14">
      <c r="A1649" s="46">
        <v>1644</v>
      </c>
      <c r="B1649" s="46" t="s">
        <v>4515</v>
      </c>
      <c r="C1649" s="47" t="s">
        <v>4516</v>
      </c>
      <c r="D1649" s="46" t="s">
        <v>1223</v>
      </c>
      <c r="E1649" s="48">
        <v>4293.2657050328535</v>
      </c>
      <c r="F1649" s="48">
        <v>5687.4044967505924</v>
      </c>
      <c r="G1649" s="48">
        <v>4230.7970117494679</v>
      </c>
      <c r="H1649" s="48">
        <v>5263.0687618001921</v>
      </c>
      <c r="I1649" s="48">
        <v>4670.9572054924793</v>
      </c>
      <c r="J1649" s="48">
        <v>12218.330986052308</v>
      </c>
      <c r="K1649" s="48">
        <v>4769.6642256840196</v>
      </c>
      <c r="L1649" s="48">
        <v>4868.7629404001282</v>
      </c>
      <c r="M1649" s="48">
        <v>13404.657063048531</v>
      </c>
      <c r="N1649" s="48">
        <v>4739.5037472921604</v>
      </c>
    </row>
    <row r="1650" spans="1:14">
      <c r="A1650" s="46">
        <v>1645</v>
      </c>
      <c r="B1650" s="46" t="s">
        <v>4517</v>
      </c>
      <c r="C1650" s="47" t="s">
        <v>4518</v>
      </c>
      <c r="D1650" s="46" t="s">
        <v>1223</v>
      </c>
      <c r="E1650" s="48">
        <v>11512.992101995889</v>
      </c>
      <c r="F1650" s="48">
        <v>9223.1004051988475</v>
      </c>
      <c r="G1650" s="48">
        <v>11398.310664975359</v>
      </c>
      <c r="H1650" s="48">
        <v>14106.225478166527</v>
      </c>
      <c r="I1650" s="48">
        <v>12514.640059998719</v>
      </c>
      <c r="J1650" s="48">
        <v>1189.1845765933056</v>
      </c>
      <c r="K1650" s="48">
        <v>12717.341976463487</v>
      </c>
      <c r="L1650" s="48">
        <v>13051.261558659073</v>
      </c>
      <c r="M1650" s="48">
        <v>35933.02699132431</v>
      </c>
      <c r="N1650" s="48">
        <v>14721.185881740801</v>
      </c>
    </row>
    <row r="1651" spans="1:14">
      <c r="A1651" s="46">
        <v>1646</v>
      </c>
      <c r="B1651" s="46" t="s">
        <v>4519</v>
      </c>
      <c r="C1651" s="47" t="s">
        <v>4520</v>
      </c>
      <c r="D1651" s="46" t="s">
        <v>1223</v>
      </c>
      <c r="E1651" s="48">
        <v>7612.3674743570809</v>
      </c>
      <c r="F1651" s="48">
        <v>6148.2983873274889</v>
      </c>
      <c r="G1651" s="48">
        <v>7826.0566009006079</v>
      </c>
      <c r="H1651" s="48">
        <v>9332.7748720783366</v>
      </c>
      <c r="I1651" s="48">
        <v>8196.2079266188812</v>
      </c>
      <c r="J1651" s="48">
        <v>726.48366860972851</v>
      </c>
      <c r="K1651" s="48">
        <v>8418.2987220498435</v>
      </c>
      <c r="L1651" s="48">
        <v>8636.8642667596796</v>
      </c>
      <c r="M1651" s="48">
        <v>23770.714177920774</v>
      </c>
      <c r="N1651" s="48">
        <v>7037.4449581004792</v>
      </c>
    </row>
    <row r="1652" spans="1:14">
      <c r="A1652" s="46">
        <v>1647</v>
      </c>
      <c r="B1652" s="46" t="s">
        <v>4521</v>
      </c>
      <c r="C1652" s="47" t="s">
        <v>4522</v>
      </c>
      <c r="D1652" s="46" t="s">
        <v>1223</v>
      </c>
      <c r="E1652" s="48">
        <v>33886.215278161093</v>
      </c>
      <c r="F1652" s="48">
        <v>44564.391708698626</v>
      </c>
      <c r="G1652" s="48">
        <v>41641.595890625395</v>
      </c>
      <c r="H1652" s="48">
        <v>71245.317073964543</v>
      </c>
      <c r="I1652" s="48">
        <v>46709.5720549248</v>
      </c>
      <c r="J1652" s="48">
        <v>48644.856361918282</v>
      </c>
      <c r="K1652" s="48">
        <v>46209.691502669091</v>
      </c>
      <c r="L1652" s="48">
        <v>26350.596316212224</v>
      </c>
      <c r="M1652" s="48">
        <v>59347.65523781818</v>
      </c>
      <c r="N1652" s="48">
        <v>15941.96714998272</v>
      </c>
    </row>
    <row r="1653" spans="1:14" ht="20.399999999999999">
      <c r="A1653" s="46">
        <v>1648</v>
      </c>
      <c r="B1653" s="46" t="s">
        <v>4523</v>
      </c>
      <c r="C1653" s="47" t="s">
        <v>4524</v>
      </c>
      <c r="D1653" s="46" t="s">
        <v>1223</v>
      </c>
      <c r="E1653" s="48">
        <v>302604.00419438473</v>
      </c>
      <c r="F1653" s="48">
        <v>230503.08817030297</v>
      </c>
      <c r="G1653" s="48">
        <v>451767.40815442434</v>
      </c>
      <c r="H1653" s="48">
        <v>368392.61730295443</v>
      </c>
      <c r="I1653" s="48">
        <v>280257.43232954881</v>
      </c>
      <c r="J1653" s="48">
        <v>718603.24872576282</v>
      </c>
      <c r="K1653" s="48">
        <v>264041.27901236736</v>
      </c>
      <c r="L1653" s="48">
        <v>979212.80975252588</v>
      </c>
      <c r="M1653" s="48">
        <v>829680.22022469819</v>
      </c>
      <c r="N1653" s="48">
        <v>358398.40094371967</v>
      </c>
    </row>
    <row r="1654" spans="1:14">
      <c r="A1654" s="46">
        <v>1649</v>
      </c>
      <c r="B1654" s="46" t="s">
        <v>4525</v>
      </c>
      <c r="C1654" s="47" t="s">
        <v>4526</v>
      </c>
      <c r="D1654" s="46" t="s">
        <v>1223</v>
      </c>
      <c r="E1654" s="48">
        <v>22896.091404162897</v>
      </c>
      <c r="F1654" s="48">
        <v>43028.949172385801</v>
      </c>
      <c r="G1654" s="48">
        <v>47734.506060881919</v>
      </c>
      <c r="H1654" s="48">
        <v>17802.51614168832</v>
      </c>
      <c r="I1654" s="48">
        <v>38777.757932390399</v>
      </c>
      <c r="J1654" s="48">
        <v>9369.3330277048299</v>
      </c>
      <c r="K1654" s="48">
        <v>43184.321333798405</v>
      </c>
      <c r="L1654" s="48">
        <v>54837.233439743999</v>
      </c>
      <c r="M1654" s="48">
        <v>91395.389066239994</v>
      </c>
      <c r="N1654" s="48">
        <v>39480.06621494369</v>
      </c>
    </row>
    <row r="1655" spans="1:14">
      <c r="A1655" s="46">
        <v>1650</v>
      </c>
      <c r="B1655" s="46" t="s">
        <v>4527</v>
      </c>
      <c r="C1655" s="47" t="s">
        <v>4528</v>
      </c>
      <c r="D1655" s="46" t="s">
        <v>1223</v>
      </c>
      <c r="E1655" s="48">
        <v>34148.75712626215</v>
      </c>
      <c r="F1655" s="48">
        <v>33193.499660443136</v>
      </c>
      <c r="G1655" s="48">
        <v>37406.827096396803</v>
      </c>
      <c r="H1655" s="48">
        <v>14755.132740536832</v>
      </c>
      <c r="I1655" s="48">
        <v>34899.982139151361</v>
      </c>
      <c r="J1655" s="48">
        <v>7387.3587333826563</v>
      </c>
      <c r="K1655" s="48">
        <v>33137.356778588161</v>
      </c>
      <c r="L1655" s="48">
        <v>42967.583696869893</v>
      </c>
      <c r="M1655" s="48">
        <v>71612.837320300605</v>
      </c>
      <c r="N1655" s="48">
        <v>30934.597337250256</v>
      </c>
    </row>
    <row r="1656" spans="1:14">
      <c r="A1656" s="46">
        <v>1651</v>
      </c>
      <c r="B1656" s="46" t="s">
        <v>4529</v>
      </c>
      <c r="C1656" s="47" t="s">
        <v>4530</v>
      </c>
      <c r="D1656" s="46" t="s">
        <v>1223</v>
      </c>
      <c r="E1656" s="48">
        <v>16027.263982914028</v>
      </c>
      <c r="F1656" s="48">
        <v>15368.787495695871</v>
      </c>
      <c r="G1656" s="48">
        <v>23263.064226292354</v>
      </c>
      <c r="H1656" s="48">
        <v>6795.90000128256</v>
      </c>
      <c r="I1656" s="48">
        <v>28025.743232954876</v>
      </c>
      <c r="J1656" s="48">
        <v>12144.097039755878</v>
      </c>
      <c r="K1656" s="48">
        <v>23883.573635631357</v>
      </c>
      <c r="L1656" s="48">
        <v>19465.912222693889</v>
      </c>
      <c r="M1656" s="48">
        <v>32443.384863340605</v>
      </c>
      <c r="N1656" s="48">
        <v>22835.790782407676</v>
      </c>
    </row>
    <row r="1657" spans="1:14">
      <c r="A1657" s="46">
        <v>1652</v>
      </c>
      <c r="B1657" s="46" t="s">
        <v>4531</v>
      </c>
      <c r="C1657" s="47" t="s">
        <v>4532</v>
      </c>
      <c r="D1657" s="46" t="s">
        <v>1223</v>
      </c>
      <c r="E1657" s="48">
        <v>145858.78708717291</v>
      </c>
      <c r="F1657" s="48">
        <v>138303.41968028006</v>
      </c>
      <c r="G1657" s="48">
        <v>168520.04095399423</v>
      </c>
      <c r="H1657" s="48">
        <v>34970.487153573886</v>
      </c>
      <c r="I1657" s="48">
        <v>147884.26775125251</v>
      </c>
      <c r="J1657" s="48">
        <v>27207.101676604416</v>
      </c>
      <c r="K1657" s="48">
        <v>141538.81645322498</v>
      </c>
      <c r="L1657" s="48">
        <v>178992.6468925701</v>
      </c>
      <c r="M1657" s="48">
        <v>298320.88032876607</v>
      </c>
      <c r="N1657" s="48">
        <v>128865.67067561709</v>
      </c>
    </row>
    <row r="1658" spans="1:14">
      <c r="A1658" s="46">
        <v>1653</v>
      </c>
      <c r="B1658" s="46" t="s">
        <v>4533</v>
      </c>
      <c r="C1658" s="47" t="s">
        <v>4534</v>
      </c>
      <c r="D1658" s="46" t="s">
        <v>1223</v>
      </c>
      <c r="E1658" s="48">
        <v>70295.579829060924</v>
      </c>
      <c r="F1658" s="48">
        <v>73762.607218531848</v>
      </c>
      <c r="G1658" s="48">
        <v>84723.525664404471</v>
      </c>
      <c r="H1658" s="48">
        <v>30155.255798198272</v>
      </c>
      <c r="I1658" s="48">
        <v>70152.489350415359</v>
      </c>
      <c r="J1658" s="48">
        <v>92251.894426632178</v>
      </c>
      <c r="K1658" s="48">
        <v>68213.60145379584</v>
      </c>
      <c r="L1658" s="48">
        <v>97329.561113469448</v>
      </c>
      <c r="M1658" s="48">
        <v>162216.92431670302</v>
      </c>
      <c r="N1658" s="48">
        <v>70072.844797086218</v>
      </c>
    </row>
    <row r="1659" spans="1:14">
      <c r="A1659" s="46">
        <v>1654</v>
      </c>
      <c r="B1659" s="46" t="s">
        <v>4535</v>
      </c>
      <c r="C1659" s="47" t="s">
        <v>4536</v>
      </c>
      <c r="D1659" s="46" t="s">
        <v>1223</v>
      </c>
      <c r="E1659" s="48">
        <v>226689.62177433597</v>
      </c>
      <c r="F1659" s="48">
        <v>218209.10269247845</v>
      </c>
      <c r="G1659" s="48">
        <v>245905.8225247949</v>
      </c>
      <c r="H1659" s="48">
        <v>66324.328196955132</v>
      </c>
      <c r="I1659" s="48">
        <v>221914.53289490685</v>
      </c>
      <c r="J1659" s="48">
        <v>189188.45536711681</v>
      </c>
      <c r="K1659" s="48">
        <v>219975.64499828735</v>
      </c>
      <c r="L1659" s="48">
        <v>282495.31371325644</v>
      </c>
      <c r="M1659" s="48">
        <v>470824.73155335762</v>
      </c>
      <c r="N1659" s="48">
        <v>203382.15928910387</v>
      </c>
    </row>
    <row r="1660" spans="1:14">
      <c r="A1660" s="46">
        <v>1655</v>
      </c>
      <c r="B1660" s="46" t="s">
        <v>4537</v>
      </c>
      <c r="C1660" s="47" t="s">
        <v>4538</v>
      </c>
      <c r="D1660" s="46" t="s">
        <v>1223</v>
      </c>
      <c r="E1660" s="48">
        <v>25796.262982023534</v>
      </c>
      <c r="F1660" s="48">
        <v>19210.005133308416</v>
      </c>
      <c r="G1660" s="48">
        <v>25593.320235377661</v>
      </c>
      <c r="H1660" s="48">
        <v>22659.528246351358</v>
      </c>
      <c r="I1660" s="48">
        <v>29788.368593518084</v>
      </c>
      <c r="J1660" s="48">
        <v>20756.676245992243</v>
      </c>
      <c r="K1660" s="48">
        <v>27320.6930887296</v>
      </c>
      <c r="L1660" s="48">
        <v>24688.505883621889</v>
      </c>
      <c r="M1660" s="48">
        <v>41147.707631553931</v>
      </c>
      <c r="N1660" s="48">
        <v>24272.004039162883</v>
      </c>
    </row>
    <row r="1661" spans="1:14">
      <c r="A1661" s="46">
        <v>1656</v>
      </c>
      <c r="B1661" s="46" t="s">
        <v>4539</v>
      </c>
      <c r="C1661" s="47" t="s">
        <v>4540</v>
      </c>
      <c r="D1661" s="46" t="s">
        <v>1223</v>
      </c>
      <c r="E1661" s="48">
        <v>345120.41776541539</v>
      </c>
      <c r="F1661" s="48">
        <v>430269.90699762944</v>
      </c>
      <c r="G1661" s="48">
        <v>340186.69458869757</v>
      </c>
      <c r="H1661" s="48">
        <v>104475.37489003417</v>
      </c>
      <c r="I1661" s="48">
        <v>354287.69747320318</v>
      </c>
      <c r="J1661" s="48">
        <v>209008.19831033854</v>
      </c>
      <c r="K1661" s="48">
        <v>334898.81850700808</v>
      </c>
      <c r="L1661" s="48">
        <v>557868.3153214223</v>
      </c>
      <c r="M1661" s="48">
        <v>929779.93205915147</v>
      </c>
      <c r="N1661" s="48">
        <v>401637.03725159168</v>
      </c>
    </row>
    <row r="1662" spans="1:14" ht="30.6">
      <c r="A1662" s="46">
        <v>1657</v>
      </c>
      <c r="B1662" s="46" t="s">
        <v>4541</v>
      </c>
      <c r="C1662" s="47" t="s">
        <v>4542</v>
      </c>
      <c r="D1662" s="46" t="s">
        <v>1223</v>
      </c>
      <c r="E1662" s="48">
        <v>13288.708299204978</v>
      </c>
      <c r="F1662" s="48">
        <v>14755.132740536832</v>
      </c>
      <c r="G1662" s="48">
        <v>19155.494311972481</v>
      </c>
      <c r="H1662" s="48">
        <v>16079.060233582079</v>
      </c>
      <c r="I1662" s="48">
        <v>22737.86715126528</v>
      </c>
      <c r="J1662" s="48">
        <v>12218.330986052308</v>
      </c>
      <c r="K1662" s="48">
        <v>20005.79784239232</v>
      </c>
      <c r="L1662" s="48">
        <v>14879.169339983873</v>
      </c>
      <c r="M1662" s="48">
        <v>40957.795134792919</v>
      </c>
      <c r="N1662" s="48">
        <v>16229.20980133376</v>
      </c>
    </row>
    <row r="1663" spans="1:14">
      <c r="A1663" s="46">
        <v>1658</v>
      </c>
      <c r="B1663" s="46" t="s">
        <v>4543</v>
      </c>
      <c r="C1663" s="47" t="s">
        <v>4544</v>
      </c>
      <c r="D1663" s="46" t="s">
        <v>1223</v>
      </c>
      <c r="E1663" s="48">
        <v>14804.93834371173</v>
      </c>
      <c r="F1663" s="48">
        <v>16905.535680423935</v>
      </c>
      <c r="G1663" s="48">
        <v>23223.568361731584</v>
      </c>
      <c r="H1663" s="48">
        <v>17912.190608567809</v>
      </c>
      <c r="I1663" s="48">
        <v>26263.117872391682</v>
      </c>
      <c r="J1663" s="48">
        <v>1891.8845536711681</v>
      </c>
      <c r="K1663" s="48">
        <v>25558.067728166403</v>
      </c>
      <c r="L1663" s="48">
        <v>16576.512279785471</v>
      </c>
      <c r="M1663" s="48">
        <v>23770.714177920774</v>
      </c>
      <c r="N1663" s="48">
        <v>18081.924902547969</v>
      </c>
    </row>
    <row r="1664" spans="1:14" ht="20.399999999999999">
      <c r="A1664" s="46">
        <v>1659</v>
      </c>
      <c r="B1664" s="46" t="s">
        <v>4545</v>
      </c>
      <c r="C1664" s="47" t="s">
        <v>4546</v>
      </c>
      <c r="D1664" s="46" t="s">
        <v>1223</v>
      </c>
      <c r="E1664" s="48">
        <v>4366318.2117079245</v>
      </c>
      <c r="F1664" s="48">
        <v>3880098.5417697378</v>
      </c>
      <c r="G1664" s="48">
        <v>4514871.017602792</v>
      </c>
      <c r="H1664" s="48">
        <v>1613154.7299874404</v>
      </c>
      <c r="I1664" s="48">
        <v>5168017.5571713028</v>
      </c>
      <c r="J1664" s="48">
        <v>4549531.902875904</v>
      </c>
      <c r="K1664" s="48">
        <v>4906488.0192977376</v>
      </c>
      <c r="L1664" s="48">
        <v>209461.25831042405</v>
      </c>
      <c r="M1664" s="48">
        <v>3111795.389636267</v>
      </c>
      <c r="N1664" s="48">
        <v>3626438.4733068803</v>
      </c>
    </row>
    <row r="1665" spans="1:14" ht="20.399999999999999">
      <c r="A1665" s="46">
        <v>1660</v>
      </c>
      <c r="B1665" s="46" t="s">
        <v>4547</v>
      </c>
      <c r="C1665" s="47" t="s">
        <v>4548</v>
      </c>
      <c r="D1665" s="46" t="s">
        <v>1223</v>
      </c>
      <c r="E1665" s="48">
        <v>5754721.3045689268</v>
      </c>
      <c r="F1665" s="48">
        <v>5113891.9021178596</v>
      </c>
      <c r="G1665" s="48">
        <v>6144513.8348310944</v>
      </c>
      <c r="H1665" s="48">
        <v>2397327.1681757802</v>
      </c>
      <c r="I1665" s="48">
        <v>6924791.0015374329</v>
      </c>
      <c r="J1665" s="48">
        <v>5996192.9582497906</v>
      </c>
      <c r="K1665" s="48">
        <v>6786107.6381683201</v>
      </c>
      <c r="L1665" s="48">
        <v>231403.98557681305</v>
      </c>
      <c r="M1665" s="48">
        <v>4691629.9720669873</v>
      </c>
      <c r="N1665" s="48">
        <v>4779574.0971556297</v>
      </c>
    </row>
    <row r="1666" spans="1:14" ht="20.399999999999999">
      <c r="A1666" s="46">
        <v>1661</v>
      </c>
      <c r="B1666" s="46" t="s">
        <v>4549</v>
      </c>
      <c r="C1666" s="47" t="s">
        <v>4550</v>
      </c>
      <c r="D1666" s="46" t="s">
        <v>1223</v>
      </c>
      <c r="E1666" s="48">
        <v>10344628.503561053</v>
      </c>
      <c r="F1666" s="48">
        <v>9192371.9697463643</v>
      </c>
      <c r="G1666" s="48">
        <v>10257591.757555466</v>
      </c>
      <c r="H1666" s="48">
        <v>6199443.2470489563</v>
      </c>
      <c r="I1666" s="48">
        <v>10928894.154368037</v>
      </c>
      <c r="J1666" s="48">
        <v>10778696.930449199</v>
      </c>
      <c r="K1666" s="48">
        <v>11288359.563837895</v>
      </c>
      <c r="L1666" s="48">
        <v>363068.18306563841</v>
      </c>
      <c r="M1666" s="48">
        <v>12686550.434670934</v>
      </c>
      <c r="N1666" s="48">
        <v>8591714.9445609581</v>
      </c>
    </row>
    <row r="1667" spans="1:14" ht="20.399999999999999">
      <c r="A1667" s="46">
        <v>1662</v>
      </c>
      <c r="B1667" s="46" t="s">
        <v>4551</v>
      </c>
      <c r="C1667" s="47" t="s">
        <v>4552</v>
      </c>
      <c r="D1667" s="46" t="s">
        <v>1223</v>
      </c>
      <c r="E1667" s="48">
        <v>11279443.464199472</v>
      </c>
      <c r="F1667" s="48">
        <v>7620355.6100260522</v>
      </c>
      <c r="G1667" s="48">
        <v>7844492.3565236833</v>
      </c>
      <c r="H1667" s="48">
        <v>6325572.8009056132</v>
      </c>
      <c r="I1667" s="48">
        <v>8034046.3934470657</v>
      </c>
      <c r="J1667" s="48">
        <v>6036156.7672025776</v>
      </c>
      <c r="K1667" s="48">
        <v>8242318.2060512137</v>
      </c>
      <c r="L1667" s="48">
        <v>9717055.9249462485</v>
      </c>
      <c r="M1667" s="48">
        <v>21625889.917626027</v>
      </c>
      <c r="N1667" s="48">
        <v>4498219.9201572863</v>
      </c>
    </row>
    <row r="1668" spans="1:14" ht="20.399999999999999">
      <c r="A1668" s="46">
        <v>1663</v>
      </c>
      <c r="B1668" s="46" t="s">
        <v>4553</v>
      </c>
      <c r="C1668" s="47" t="s">
        <v>4554</v>
      </c>
      <c r="D1668" s="46" t="s">
        <v>1223</v>
      </c>
      <c r="E1668" s="48">
        <v>949662.40429533937</v>
      </c>
      <c r="F1668" s="48">
        <v>989620.13327034016</v>
      </c>
      <c r="G1668" s="48">
        <v>1340884.6018380737</v>
      </c>
      <c r="H1668" s="48">
        <v>901798.30391659006</v>
      </c>
      <c r="I1668" s="48">
        <v>1568736.5709012479</v>
      </c>
      <c r="J1668" s="48">
        <v>670916.3165761868</v>
      </c>
      <c r="K1668" s="48">
        <v>1423319.9786547839</v>
      </c>
      <c r="L1668" s="48">
        <v>201781.43433202946</v>
      </c>
      <c r="M1668" s="48">
        <v>1545452.5074962773</v>
      </c>
      <c r="N1668" s="48">
        <v>924921.33735034871</v>
      </c>
    </row>
    <row r="1669" spans="1:14" ht="20.399999999999999">
      <c r="A1669" s="46">
        <v>1664</v>
      </c>
      <c r="B1669" s="46" t="s">
        <v>4555</v>
      </c>
      <c r="C1669" s="47" t="s">
        <v>4556</v>
      </c>
      <c r="D1669" s="46" t="s">
        <v>1223</v>
      </c>
      <c r="E1669" s="48">
        <v>3228964.7928457404</v>
      </c>
      <c r="F1669" s="48">
        <v>2185150.1611616733</v>
      </c>
      <c r="G1669" s="48">
        <v>2469320.6217916724</v>
      </c>
      <c r="H1669" s="48">
        <v>1550522.7755087616</v>
      </c>
      <c r="I1669" s="48">
        <v>2323140.2252222975</v>
      </c>
      <c r="J1669" s="48">
        <v>2100665.7258350658</v>
      </c>
      <c r="K1669" s="48">
        <v>2409508.8678898946</v>
      </c>
      <c r="L1669" s="48">
        <v>2726998.1704281988</v>
      </c>
      <c r="M1669" s="48">
        <v>6188773.4881996801</v>
      </c>
      <c r="N1669" s="48">
        <v>999604.42670161917</v>
      </c>
    </row>
    <row r="1670" spans="1:14" ht="20.399999999999999">
      <c r="A1670" s="46">
        <v>1665</v>
      </c>
      <c r="B1670" s="46" t="s">
        <v>4557</v>
      </c>
      <c r="C1670" s="47" t="s">
        <v>4558</v>
      </c>
      <c r="D1670" s="46" t="s">
        <v>1223</v>
      </c>
      <c r="E1670" s="48">
        <v>644688.57323229872</v>
      </c>
      <c r="F1670" s="48">
        <v>1765637.4914571403</v>
      </c>
      <c r="G1670" s="48">
        <v>1118313.9806145127</v>
      </c>
      <c r="H1670" s="48">
        <v>901798.30391659006</v>
      </c>
      <c r="I1670" s="48">
        <v>839009.6716280831</v>
      </c>
      <c r="J1670" s="48">
        <v>698195.49004531186</v>
      </c>
      <c r="K1670" s="48">
        <v>866771.02105695358</v>
      </c>
      <c r="L1670" s="48">
        <v>1234830.0451898165</v>
      </c>
      <c r="M1670" s="48">
        <v>2802791.9313646932</v>
      </c>
      <c r="N1670" s="48">
        <v>924921.33735034871</v>
      </c>
    </row>
    <row r="1671" spans="1:14" ht="20.399999999999999">
      <c r="A1671" s="46">
        <v>1666</v>
      </c>
      <c r="B1671" s="46" t="s">
        <v>4559</v>
      </c>
      <c r="C1671" s="47" t="s">
        <v>4560</v>
      </c>
      <c r="D1671" s="46" t="s">
        <v>1223</v>
      </c>
      <c r="E1671" s="48">
        <v>858543.34831226419</v>
      </c>
      <c r="F1671" s="48">
        <v>2789062.1678462522</v>
      </c>
      <c r="G1671" s="48">
        <v>1404694.9040114996</v>
      </c>
      <c r="H1671" s="48">
        <v>1071872.0664847104</v>
      </c>
      <c r="I1671" s="48">
        <v>1112216.6025153792</v>
      </c>
      <c r="J1671" s="48">
        <v>1457652.0037333095</v>
      </c>
      <c r="K1671" s="48">
        <v>1052617.8325113361</v>
      </c>
      <c r="L1671" s="48">
        <v>1613854.5575380051</v>
      </c>
      <c r="M1671" s="48">
        <v>3664519.8854178134</v>
      </c>
      <c r="N1671" s="48">
        <v>1209291.5621878784</v>
      </c>
    </row>
    <row r="1672" spans="1:14" ht="20.399999999999999">
      <c r="A1672" s="46">
        <v>1667</v>
      </c>
      <c r="B1672" s="46" t="s">
        <v>4561</v>
      </c>
      <c r="C1672" s="47" t="s">
        <v>4562</v>
      </c>
      <c r="D1672" s="46" t="s">
        <v>1223</v>
      </c>
      <c r="E1672" s="48">
        <v>2724264.3267520997</v>
      </c>
      <c r="F1672" s="48">
        <v>6739843.2922229888</v>
      </c>
      <c r="G1672" s="48">
        <v>3317822.3573984918</v>
      </c>
      <c r="H1672" s="48">
        <v>2623667.8491983237</v>
      </c>
      <c r="I1672" s="48">
        <v>3140998.3925236221</v>
      </c>
      <c r="J1672" s="48">
        <v>3639625.5223007235</v>
      </c>
      <c r="K1672" s="48">
        <v>2985887.3607940609</v>
      </c>
      <c r="L1672" s="48">
        <v>4029654.039492487</v>
      </c>
      <c r="M1672" s="48">
        <v>8969804.6126438398</v>
      </c>
      <c r="N1672" s="48">
        <v>2960035.5221724673</v>
      </c>
    </row>
    <row r="1673" spans="1:14" ht="20.399999999999999">
      <c r="A1673" s="46">
        <v>1668</v>
      </c>
      <c r="B1673" s="46" t="s">
        <v>4563</v>
      </c>
      <c r="C1673" s="47" t="s">
        <v>4564</v>
      </c>
      <c r="D1673" s="46" t="s">
        <v>1223</v>
      </c>
      <c r="E1673" s="48">
        <v>536008.33725471806</v>
      </c>
      <c r="F1673" s="48">
        <v>1061843.3810073135</v>
      </c>
      <c r="G1673" s="48">
        <v>2855904.8384640538</v>
      </c>
      <c r="H1673" s="48">
        <v>717721.4620951066</v>
      </c>
      <c r="I1673" s="48">
        <v>1403049.7870083072</v>
      </c>
      <c r="J1673" s="48">
        <v>135134.61097651196</v>
      </c>
      <c r="K1673" s="48">
        <v>1351741.172862601</v>
      </c>
      <c r="L1673" s="48">
        <v>1323063.1537943648</v>
      </c>
      <c r="M1673" s="48">
        <v>3699337.1764906668</v>
      </c>
      <c r="N1673" s="48">
        <v>3734154.4675635202</v>
      </c>
    </row>
    <row r="1674" spans="1:14">
      <c r="A1674" s="46">
        <v>1669</v>
      </c>
      <c r="B1674" s="46" t="s">
        <v>4565</v>
      </c>
      <c r="C1674" s="47" t="s">
        <v>4566</v>
      </c>
      <c r="D1674" s="46" t="s">
        <v>1223</v>
      </c>
      <c r="E1674" s="48">
        <v>125646.53735725366</v>
      </c>
      <c r="F1674" s="48">
        <v>69152.362664347645</v>
      </c>
      <c r="G1674" s="48">
        <v>43632.158740222978</v>
      </c>
      <c r="H1674" s="48">
        <v>89500.893215738368</v>
      </c>
      <c r="I1674" s="48">
        <v>42303.008653516794</v>
      </c>
      <c r="J1674" s="48">
        <v>53873.664909302795</v>
      </c>
      <c r="K1674" s="48">
        <v>34425.835917159864</v>
      </c>
      <c r="L1674" s="48">
        <v>44688.42830814566</v>
      </c>
      <c r="M1674" s="48">
        <v>15232.564844373333</v>
      </c>
      <c r="N1674" s="48">
        <v>42942.776376980481</v>
      </c>
    </row>
    <row r="1675" spans="1:14" ht="20.399999999999999">
      <c r="A1675" s="46">
        <v>1670</v>
      </c>
      <c r="B1675" s="46" t="s">
        <v>4567</v>
      </c>
      <c r="C1675" s="47" t="s">
        <v>4568</v>
      </c>
      <c r="D1675" s="46" t="s">
        <v>1223</v>
      </c>
      <c r="E1675" s="48">
        <v>8389968.177039817</v>
      </c>
      <c r="F1675" s="48">
        <v>8912698.162258422</v>
      </c>
      <c r="G1675" s="48">
        <v>6157020.1187412376</v>
      </c>
      <c r="H1675" s="48">
        <v>4705034.6291300356</v>
      </c>
      <c r="I1675" s="48">
        <v>6387754.306681036</v>
      </c>
      <c r="J1675" s="48">
        <v>6295471.0766924387</v>
      </c>
      <c r="K1675" s="48">
        <v>6132244.1344137955</v>
      </c>
      <c r="L1675" s="48">
        <v>7229441.8632087614</v>
      </c>
      <c r="M1675" s="48">
        <v>8122177.6614752254</v>
      </c>
      <c r="N1675" s="48">
        <v>5308244.1969672181</v>
      </c>
    </row>
    <row r="1676" spans="1:14" ht="20.399999999999999">
      <c r="A1676" s="46">
        <v>1671</v>
      </c>
      <c r="B1676" s="46" t="s">
        <v>4569</v>
      </c>
      <c r="C1676" s="47" t="s">
        <v>4570</v>
      </c>
      <c r="D1676" s="46" t="s">
        <v>1223</v>
      </c>
      <c r="E1676" s="48">
        <v>930735.27401578322</v>
      </c>
      <c r="F1676" s="48">
        <v>1152506.3013126082</v>
      </c>
      <c r="G1676" s="48">
        <v>685857.11252136959</v>
      </c>
      <c r="H1676" s="48">
        <v>521932.95398899203</v>
      </c>
      <c r="I1676" s="48">
        <v>692711.76670133765</v>
      </c>
      <c r="J1676" s="48">
        <v>601799.46754873334</v>
      </c>
      <c r="K1676" s="48">
        <v>665003.29603328416</v>
      </c>
      <c r="L1676" s="48">
        <v>783987.03611337626</v>
      </c>
      <c r="M1676" s="48">
        <v>1081076.8878120959</v>
      </c>
      <c r="N1676" s="48">
        <v>588847.43526963191</v>
      </c>
    </row>
    <row r="1677" spans="1:14">
      <c r="A1677" s="46">
        <v>1672</v>
      </c>
      <c r="B1677" s="46" t="s">
        <v>4571</v>
      </c>
      <c r="C1677" s="47" t="s">
        <v>4572</v>
      </c>
      <c r="D1677" s="46" t="s">
        <v>1223</v>
      </c>
      <c r="E1677" s="48">
        <v>3469771.656129933</v>
      </c>
      <c r="F1677" s="48">
        <v>2458675.670262286</v>
      </c>
      <c r="G1677" s="48">
        <v>2608698.5901176888</v>
      </c>
      <c r="H1677" s="48">
        <v>823182.60153864091</v>
      </c>
      <c r="I1677" s="48">
        <v>2908331.8449292802</v>
      </c>
      <c r="J1677" s="48">
        <v>898645.16299380478</v>
      </c>
      <c r="K1677" s="48">
        <v>2837826.8305067522</v>
      </c>
      <c r="L1677" s="48">
        <v>818997.99836782238</v>
      </c>
      <c r="M1677" s="48">
        <v>3350620.2455891203</v>
      </c>
      <c r="N1677" s="48">
        <v>789917.29121535993</v>
      </c>
    </row>
    <row r="1678" spans="1:14">
      <c r="A1678" s="46">
        <v>1673</v>
      </c>
      <c r="B1678" s="46" t="s">
        <v>4573</v>
      </c>
      <c r="C1678" s="47" t="s">
        <v>4574</v>
      </c>
      <c r="D1678" s="46" t="s">
        <v>1223</v>
      </c>
      <c r="E1678" s="48">
        <v>758101.0963417826</v>
      </c>
      <c r="F1678" s="48">
        <v>556278.03555166977</v>
      </c>
      <c r="G1678" s="48">
        <v>363505.57528474112</v>
      </c>
      <c r="H1678" s="48">
        <v>101033.68566748263</v>
      </c>
      <c r="I1678" s="48">
        <v>213277.66862814716</v>
      </c>
      <c r="J1678" s="48">
        <v>130078.77473117743</v>
      </c>
      <c r="K1678" s="48">
        <v>211515.043267584</v>
      </c>
      <c r="L1678" s="48">
        <v>265877.02068418358</v>
      </c>
      <c r="M1678" s="48">
        <v>1327222.0792130169</v>
      </c>
      <c r="N1678" s="48">
        <v>145652.13122057184</v>
      </c>
    </row>
    <row r="1679" spans="1:14">
      <c r="A1679" s="46">
        <v>1674</v>
      </c>
      <c r="B1679" s="46" t="s">
        <v>4575</v>
      </c>
      <c r="C1679" s="47" t="s">
        <v>4576</v>
      </c>
      <c r="D1679" s="46" t="s">
        <v>1223</v>
      </c>
      <c r="E1679" s="48">
        <v>839832.27148722159</v>
      </c>
      <c r="F1679" s="48">
        <v>617744.04599554662</v>
      </c>
      <c r="G1679" s="48">
        <v>272619.38910044159</v>
      </c>
      <c r="H1679" s="48">
        <v>253583.03520635905</v>
      </c>
      <c r="I1679" s="48">
        <v>252055.4265605376</v>
      </c>
      <c r="J1679" s="48">
        <v>201801.01905825792</v>
      </c>
      <c r="K1679" s="48">
        <v>251728.28329361707</v>
      </c>
      <c r="L1679" s="48">
        <v>326079.1634621158</v>
      </c>
      <c r="M1679" s="48">
        <v>1343599.2625014102</v>
      </c>
      <c r="N1679" s="48">
        <v>216486.16904373834</v>
      </c>
    </row>
    <row r="1680" spans="1:14">
      <c r="A1680" s="46">
        <v>1675</v>
      </c>
      <c r="B1680" s="46" t="s">
        <v>4577</v>
      </c>
      <c r="C1680" s="47" t="s">
        <v>4578</v>
      </c>
      <c r="D1680" s="46" t="s">
        <v>1223</v>
      </c>
      <c r="E1680" s="48">
        <v>1209581.4712059249</v>
      </c>
      <c r="F1680" s="48">
        <v>922004.5187907205</v>
      </c>
      <c r="G1680" s="48">
        <v>772186.58573650941</v>
      </c>
      <c r="H1680" s="48">
        <v>263807.56794604089</v>
      </c>
      <c r="I1680" s="48">
        <v>588716.87042810884</v>
      </c>
      <c r="J1680" s="48">
        <v>246575.62016180885</v>
      </c>
      <c r="K1680" s="48">
        <v>590479.49578867212</v>
      </c>
      <c r="L1680" s="48">
        <v>701347.32531968202</v>
      </c>
      <c r="M1680" s="48">
        <v>1509329.5680081919</v>
      </c>
      <c r="N1680" s="48">
        <v>369353.83566624828</v>
      </c>
    </row>
    <row r="1681" spans="1:14">
      <c r="A1681" s="46">
        <v>1676</v>
      </c>
      <c r="B1681" s="46" t="s">
        <v>4579</v>
      </c>
      <c r="C1681" s="47" t="s">
        <v>4580</v>
      </c>
      <c r="D1681" s="46" t="s">
        <v>1223</v>
      </c>
      <c r="E1681" s="48">
        <v>3493054.5693663387</v>
      </c>
      <c r="F1681" s="48">
        <v>1413739.1305838116</v>
      </c>
      <c r="G1681" s="48">
        <v>1593831.133442007</v>
      </c>
      <c r="H1681" s="48">
        <v>317088.46847482829</v>
      </c>
      <c r="I1681" s="48">
        <v>716507.20906894084</v>
      </c>
      <c r="J1681" s="48">
        <v>357656.27038450172</v>
      </c>
      <c r="K1681" s="48">
        <v>713863.27102809597</v>
      </c>
      <c r="L1681" s="48">
        <v>693180.49448240583</v>
      </c>
      <c r="M1681" s="48">
        <v>2144396.9571770364</v>
      </c>
      <c r="N1681" s="48">
        <v>467151.34117173689</v>
      </c>
    </row>
    <row r="1682" spans="1:14">
      <c r="A1682" s="46">
        <v>1677</v>
      </c>
      <c r="B1682" s="46" t="s">
        <v>4581</v>
      </c>
      <c r="C1682" s="47" t="s">
        <v>4582</v>
      </c>
      <c r="D1682" s="46" t="s">
        <v>1223</v>
      </c>
      <c r="E1682" s="48">
        <v>5902051.3944897316</v>
      </c>
      <c r="F1682" s="48">
        <v>5247736.5324601224</v>
      </c>
      <c r="G1682" s="48">
        <v>5926886.5290724458</v>
      </c>
      <c r="H1682" s="48">
        <v>8689801.7817552611</v>
      </c>
      <c r="I1682" s="48">
        <v>6508198.0228190413</v>
      </c>
      <c r="J1682" s="48">
        <v>6149705.8763191085</v>
      </c>
      <c r="K1682" s="48">
        <v>6186815.015576832</v>
      </c>
      <c r="L1682" s="48">
        <v>432050.81143600593</v>
      </c>
      <c r="M1682" s="48">
        <v>10288509.51202816</v>
      </c>
      <c r="N1682" s="48">
        <v>4901939.4666311741</v>
      </c>
    </row>
    <row r="1683" spans="1:14">
      <c r="A1683" s="46">
        <v>1678</v>
      </c>
      <c r="B1683" s="46" t="s">
        <v>4583</v>
      </c>
      <c r="C1683" s="47" t="s">
        <v>4584</v>
      </c>
      <c r="D1683" s="46" t="s">
        <v>1223</v>
      </c>
      <c r="E1683" s="48">
        <v>3840111.2943177433</v>
      </c>
      <c r="F1683" s="48">
        <v>3411412.541450737</v>
      </c>
      <c r="G1683" s="48">
        <v>3856271.7638401687</v>
      </c>
      <c r="H1683" s="48">
        <v>5653934.1996261198</v>
      </c>
      <c r="I1683" s="48">
        <v>4353201.6812423104</v>
      </c>
      <c r="J1683" s="48">
        <v>4001245.7412738684</v>
      </c>
      <c r="K1683" s="48">
        <v>4142169.5973235201</v>
      </c>
      <c r="L1683" s="48">
        <v>391694.52456960001</v>
      </c>
      <c r="M1683" s="48">
        <v>6879896.7159958193</v>
      </c>
      <c r="N1683" s="48">
        <v>3189398.7792762727</v>
      </c>
    </row>
    <row r="1684" spans="1:14" ht="20.399999999999999">
      <c r="A1684" s="46">
        <v>1679</v>
      </c>
      <c r="B1684" s="46" t="s">
        <v>4585</v>
      </c>
      <c r="C1684" s="47" t="s">
        <v>4586</v>
      </c>
      <c r="D1684" s="46" t="s">
        <v>1223</v>
      </c>
      <c r="E1684" s="48">
        <v>52658.110057996804</v>
      </c>
      <c r="F1684" s="48">
        <v>41492.200987657736</v>
      </c>
      <c r="G1684" s="48">
        <v>52760.945632147537</v>
      </c>
      <c r="H1684" s="48">
        <v>55606.260356315652</v>
      </c>
      <c r="I1684" s="48">
        <v>62495.644784128817</v>
      </c>
      <c r="J1684" s="48">
        <v>52482.679313651213</v>
      </c>
      <c r="K1684" s="48">
        <v>55235.390923968997</v>
      </c>
      <c r="L1684" s="48">
        <v>57833.69655270144</v>
      </c>
      <c r="M1684" s="48">
        <v>118548.52394168152</v>
      </c>
      <c r="N1684" s="48">
        <v>50985.5706148096</v>
      </c>
    </row>
    <row r="1685" spans="1:14" ht="20.399999999999999">
      <c r="A1685" s="46">
        <v>1680</v>
      </c>
      <c r="B1685" s="46" t="s">
        <v>4587</v>
      </c>
      <c r="C1685" s="47" t="s">
        <v>4588</v>
      </c>
      <c r="D1685" s="46" t="s">
        <v>1223</v>
      </c>
      <c r="E1685" s="48">
        <v>12959.187734756199</v>
      </c>
      <c r="F1685" s="48">
        <v>13217.078907393536</v>
      </c>
      <c r="G1685" s="48">
        <v>12299.802141514372</v>
      </c>
      <c r="H1685" s="48">
        <v>15296.976832858114</v>
      </c>
      <c r="I1685" s="48">
        <v>14189.134152533759</v>
      </c>
      <c r="J1685" s="48">
        <v>17783.714804508974</v>
      </c>
      <c r="K1685" s="48">
        <v>13256.705336795829</v>
      </c>
      <c r="L1685" s="48">
        <v>16755.386112672255</v>
      </c>
      <c r="M1685" s="48">
        <v>142258.22873001778</v>
      </c>
      <c r="N1685" s="48">
        <v>11489.706054041599</v>
      </c>
    </row>
    <row r="1686" spans="1:14" ht="20.399999999999999">
      <c r="A1686" s="46">
        <v>1681</v>
      </c>
      <c r="B1686" s="46" t="s">
        <v>4589</v>
      </c>
      <c r="C1686" s="47" t="s">
        <v>4590</v>
      </c>
      <c r="D1686" s="46" t="s">
        <v>1223</v>
      </c>
      <c r="E1686" s="48">
        <v>24727.778716495926</v>
      </c>
      <c r="F1686" s="48">
        <v>29198.215509833215</v>
      </c>
      <c r="G1686" s="48">
        <v>24757.271774355329</v>
      </c>
      <c r="H1686" s="48">
        <v>33355.400063931906</v>
      </c>
      <c r="I1686" s="48">
        <v>28237.258276222463</v>
      </c>
      <c r="J1686" s="48">
        <v>30617.899257651574</v>
      </c>
      <c r="K1686" s="48">
        <v>27006.240724405128</v>
      </c>
      <c r="L1686" s="48">
        <v>33711.84208129024</v>
      </c>
      <c r="M1686" s="48">
        <v>20890.374643711999</v>
      </c>
      <c r="N1686" s="48">
        <v>23553.897410785281</v>
      </c>
    </row>
    <row r="1687" spans="1:14" ht="20.399999999999999">
      <c r="A1687" s="46">
        <v>1682</v>
      </c>
      <c r="B1687" s="46" t="s">
        <v>4591</v>
      </c>
      <c r="C1687" s="47" t="s">
        <v>4592</v>
      </c>
      <c r="D1687" s="46" t="s">
        <v>1223</v>
      </c>
      <c r="E1687" s="48">
        <v>94450.376226137218</v>
      </c>
      <c r="F1687" s="48">
        <v>1306171.980246508</v>
      </c>
      <c r="G1687" s="48">
        <v>3781534.0011143344</v>
      </c>
      <c r="H1687" s="48">
        <v>560520.08725275856</v>
      </c>
      <c r="I1687" s="48">
        <v>4334119.4990888527</v>
      </c>
      <c r="J1687" s="48">
        <v>622700.28737976716</v>
      </c>
      <c r="K1687" s="48">
        <v>4104014.2224059454</v>
      </c>
      <c r="L1687" s="48">
        <v>232643.04592286824</v>
      </c>
      <c r="M1687" s="48">
        <v>72541.825950289931</v>
      </c>
      <c r="N1687" s="48">
        <v>114897.060540416</v>
      </c>
    </row>
    <row r="1688" spans="1:14">
      <c r="A1688" s="46">
        <v>1683</v>
      </c>
      <c r="B1688" s="46" t="s">
        <v>4593</v>
      </c>
      <c r="C1688" s="47" t="s">
        <v>4594</v>
      </c>
      <c r="D1688" s="46" t="s">
        <v>1223</v>
      </c>
      <c r="E1688" s="48">
        <v>16622.562359422263</v>
      </c>
      <c r="F1688" s="48">
        <v>7686.3522204707842</v>
      </c>
      <c r="G1688" s="48">
        <v>21004.690690707637</v>
      </c>
      <c r="H1688" s="48">
        <v>23299.295969815041</v>
      </c>
      <c r="I1688" s="48">
        <v>26263.117872391682</v>
      </c>
      <c r="J1688" s="48">
        <v>19621.545513789537</v>
      </c>
      <c r="K1688" s="48">
        <v>20606.853090344372</v>
      </c>
      <c r="L1688" s="48">
        <v>17803.821790103553</v>
      </c>
      <c r="M1688" s="48">
        <v>464810.83582259202</v>
      </c>
      <c r="N1688" s="48">
        <v>21399.577525652479</v>
      </c>
    </row>
    <row r="1689" spans="1:14" ht="20.399999999999999">
      <c r="A1689" s="46">
        <v>1684</v>
      </c>
      <c r="B1689" s="46" t="s">
        <v>4595</v>
      </c>
      <c r="C1689" s="47" t="s">
        <v>4596</v>
      </c>
      <c r="D1689" s="46" t="s">
        <v>1223</v>
      </c>
      <c r="E1689" s="48">
        <v>117795.04785309047</v>
      </c>
      <c r="F1689" s="48">
        <v>9223.1004051988475</v>
      </c>
      <c r="G1689" s="48">
        <v>23096.39167784591</v>
      </c>
      <c r="H1689" s="48">
        <v>63714.33701490637</v>
      </c>
      <c r="I1689" s="48">
        <v>28237.258276222463</v>
      </c>
      <c r="J1689" s="48">
        <v>35171.034750153522</v>
      </c>
      <c r="K1689" s="48">
        <v>23300.144641284944</v>
      </c>
      <c r="L1689" s="48">
        <v>202271.05248774146</v>
      </c>
      <c r="M1689" s="48">
        <v>67893.717592064</v>
      </c>
      <c r="N1689" s="48">
        <v>43086.397702656002</v>
      </c>
    </row>
    <row r="1690" spans="1:14" ht="20.399999999999999">
      <c r="A1690" s="46">
        <v>1685</v>
      </c>
      <c r="B1690" s="46" t="s">
        <v>4597</v>
      </c>
      <c r="C1690" s="47" t="s">
        <v>4598</v>
      </c>
      <c r="D1690" s="46" t="s">
        <v>1223</v>
      </c>
      <c r="E1690" s="48">
        <v>11448.045702081448</v>
      </c>
      <c r="F1690" s="48">
        <v>13833.344959383041</v>
      </c>
      <c r="G1690" s="48">
        <v>21579.552999389616</v>
      </c>
      <c r="H1690" s="48">
        <v>13493.876371422719</v>
      </c>
      <c r="I1690" s="48">
        <v>22032.817007040001</v>
      </c>
      <c r="J1690" s="48">
        <v>34144.011706732032</v>
      </c>
      <c r="K1690" s="48">
        <v>26119.90456184592</v>
      </c>
      <c r="L1690" s="48">
        <v>83086.242551703559</v>
      </c>
      <c r="M1690" s="48">
        <v>177568.18447155203</v>
      </c>
      <c r="N1690" s="48">
        <v>10771.599425664001</v>
      </c>
    </row>
    <row r="1691" spans="1:14" ht="20.399999999999999">
      <c r="A1691" s="46">
        <v>1686</v>
      </c>
      <c r="B1691" s="46" t="s">
        <v>4599</v>
      </c>
      <c r="C1691" s="47" t="s">
        <v>4600</v>
      </c>
      <c r="D1691" s="46" t="s">
        <v>1223</v>
      </c>
      <c r="E1691" s="48">
        <v>7616.7664071181898</v>
      </c>
      <c r="F1691" s="48">
        <v>11527.569858083329</v>
      </c>
      <c r="G1691" s="48">
        <v>14687.327154212793</v>
      </c>
      <c r="H1691" s="48">
        <v>17058.29654500608</v>
      </c>
      <c r="I1691" s="48">
        <v>14860.694414908339</v>
      </c>
      <c r="J1691" s="48">
        <v>96024.85276509641</v>
      </c>
      <c r="K1691" s="48">
        <v>17912.680226723518</v>
      </c>
      <c r="L1691" s="48">
        <v>66469.255171045894</v>
      </c>
      <c r="M1691" s="48">
        <v>349913.77528217598</v>
      </c>
      <c r="N1691" s="48">
        <v>9622.6288202598407</v>
      </c>
    </row>
    <row r="1692" spans="1:14">
      <c r="A1692" s="46">
        <v>1687</v>
      </c>
      <c r="B1692" s="46" t="s">
        <v>4601</v>
      </c>
      <c r="C1692" s="47" t="s">
        <v>4602</v>
      </c>
      <c r="D1692" s="46" t="s">
        <v>1223</v>
      </c>
      <c r="E1692" s="48">
        <v>166202.72750281848</v>
      </c>
      <c r="F1692" s="48">
        <v>153669.59587914546</v>
      </c>
      <c r="G1692" s="48">
        <v>132712.63316625662</v>
      </c>
      <c r="H1692" s="48">
        <v>229141.29687321602</v>
      </c>
      <c r="I1692" s="48">
        <v>141010.02884505602</v>
      </c>
      <c r="J1692" s="48">
        <v>216035.19808111718</v>
      </c>
      <c r="K1692" s="48">
        <v>145925.99097566679</v>
      </c>
      <c r="L1692" s="48">
        <v>137687.15362829057</v>
      </c>
      <c r="M1692" s="48">
        <v>678937.17592064</v>
      </c>
      <c r="N1692" s="48">
        <v>172201.96948494849</v>
      </c>
    </row>
    <row r="1693" spans="1:14" ht="20.399999999999999">
      <c r="A1693" s="46">
        <v>1688</v>
      </c>
      <c r="B1693" s="46" t="s">
        <v>4603</v>
      </c>
      <c r="C1693" s="47" t="s">
        <v>4604</v>
      </c>
      <c r="D1693" s="46" t="s">
        <v>1223</v>
      </c>
      <c r="E1693" s="48">
        <v>2203321.4039444677</v>
      </c>
      <c r="F1693" s="48">
        <v>1865522.2065192186</v>
      </c>
      <c r="G1693" s="48">
        <v>2677819.6172200707</v>
      </c>
      <c r="H1693" s="48">
        <v>1006184.8947143885</v>
      </c>
      <c r="I1693" s="48">
        <v>3066968.1273799678</v>
      </c>
      <c r="J1693" s="48">
        <v>1693687.1242389502</v>
      </c>
      <c r="K1693" s="48">
        <v>2908331.8449292802</v>
      </c>
      <c r="L1693" s="48">
        <v>1875184.0047919354</v>
      </c>
      <c r="M1693" s="48">
        <v>72071.792520806397</v>
      </c>
      <c r="N1693" s="48">
        <v>1350040.4613498882</v>
      </c>
    </row>
    <row r="1694" spans="1:14" ht="20.399999999999999">
      <c r="A1694" s="46">
        <v>1689</v>
      </c>
      <c r="B1694" s="46" t="s">
        <v>4605</v>
      </c>
      <c r="C1694" s="47" t="s">
        <v>4606</v>
      </c>
      <c r="D1694" s="46" t="s">
        <v>1223</v>
      </c>
      <c r="E1694" s="48">
        <v>2913542.8952406645</v>
      </c>
      <c r="F1694" s="48">
        <v>2458675.670262286</v>
      </c>
      <c r="G1694" s="48">
        <v>3120050.8631205335</v>
      </c>
      <c r="H1694" s="48">
        <v>2450284.2678975896</v>
      </c>
      <c r="I1694" s="48">
        <v>3357801.3118728963</v>
      </c>
      <c r="J1694" s="48">
        <v>2019811.9853955992</v>
      </c>
      <c r="K1694" s="48">
        <v>3604295.6554208566</v>
      </c>
      <c r="L1694" s="48">
        <v>2962394.8288587914</v>
      </c>
      <c r="M1694" s="48">
        <v>6980866.860107094</v>
      </c>
      <c r="N1694" s="48">
        <v>2132776.686281472</v>
      </c>
    </row>
    <row r="1695" spans="1:14" ht="20.399999999999999">
      <c r="A1695" s="46">
        <v>1690</v>
      </c>
      <c r="B1695" s="46" t="s">
        <v>4607</v>
      </c>
      <c r="C1695" s="47" t="s">
        <v>4608</v>
      </c>
      <c r="D1695" s="46" t="s">
        <v>1223</v>
      </c>
      <c r="E1695" s="48">
        <v>3640929.5862625623</v>
      </c>
      <c r="F1695" s="48">
        <v>2458675.670262286</v>
      </c>
      <c r="G1695" s="48">
        <v>3183244.2464177627</v>
      </c>
      <c r="H1695" s="48">
        <v>2450284.2678975896</v>
      </c>
      <c r="I1695" s="48">
        <v>3498811.3407179522</v>
      </c>
      <c r="J1695" s="48">
        <v>161098.47423213246</v>
      </c>
      <c r="K1695" s="48">
        <v>3604295.6554208566</v>
      </c>
      <c r="L1695" s="48">
        <v>2962394.8288587914</v>
      </c>
      <c r="M1695" s="48">
        <v>6980866.860107094</v>
      </c>
      <c r="N1695" s="48">
        <v>2303686.063835341</v>
      </c>
    </row>
    <row r="1696" spans="1:14" ht="20.399999999999999">
      <c r="A1696" s="46">
        <v>1691</v>
      </c>
      <c r="B1696" s="46" t="s">
        <v>4609</v>
      </c>
      <c r="C1696" s="47" t="s">
        <v>4610</v>
      </c>
      <c r="D1696" s="46" t="s">
        <v>1223</v>
      </c>
      <c r="E1696" s="48">
        <v>642832.18866937119</v>
      </c>
      <c r="F1696" s="48">
        <v>461004.87069219071</v>
      </c>
      <c r="G1696" s="48">
        <v>524505.08136699907</v>
      </c>
      <c r="H1696" s="48">
        <v>719582.01108681224</v>
      </c>
      <c r="I1696" s="48">
        <v>608105.749394304</v>
      </c>
      <c r="J1696" s="48">
        <v>540520.42595791782</v>
      </c>
      <c r="K1696" s="48">
        <v>562277.49001966079</v>
      </c>
      <c r="L1696" s="48">
        <v>709797.48186306353</v>
      </c>
      <c r="M1696" s="48">
        <v>223822.95566183768</v>
      </c>
      <c r="N1696" s="48">
        <v>294423.71763481596</v>
      </c>
    </row>
    <row r="1697" spans="1:14" ht="20.399999999999999">
      <c r="A1697" s="46">
        <v>1692</v>
      </c>
      <c r="B1697" s="46" t="s">
        <v>4611</v>
      </c>
      <c r="C1697" s="47" t="s">
        <v>4612</v>
      </c>
      <c r="D1697" s="46" t="s">
        <v>1223</v>
      </c>
      <c r="E1697" s="48">
        <v>482078.73092074337</v>
      </c>
      <c r="F1697" s="48">
        <v>461004.87069219071</v>
      </c>
      <c r="G1697" s="48">
        <v>524505.08136699907</v>
      </c>
      <c r="H1697" s="48">
        <v>584387.34028319956</v>
      </c>
      <c r="I1697" s="48">
        <v>608105.749394304</v>
      </c>
      <c r="J1697" s="48">
        <v>324142.88686232676</v>
      </c>
      <c r="K1697" s="48">
        <v>562277.49001966079</v>
      </c>
      <c r="L1697" s="48">
        <v>460537.4485595377</v>
      </c>
      <c r="M1697" s="48">
        <v>191848.24771014656</v>
      </c>
      <c r="N1697" s="48">
        <v>294423.71763481596</v>
      </c>
    </row>
    <row r="1698" spans="1:14" ht="30.6">
      <c r="A1698" s="46">
        <v>1693</v>
      </c>
      <c r="B1698" s="46" t="s">
        <v>4613</v>
      </c>
      <c r="C1698" s="47" t="s">
        <v>4614</v>
      </c>
      <c r="D1698" s="46" t="s">
        <v>1336</v>
      </c>
      <c r="E1698" s="48">
        <v>176538.17580326693</v>
      </c>
      <c r="F1698" s="48">
        <v>461004.87069219071</v>
      </c>
      <c r="G1698" s="48">
        <v>100240.50425522919</v>
      </c>
      <c r="H1698" s="48">
        <v>131196.77535617229</v>
      </c>
      <c r="I1698" s="48">
        <v>117919.63662167807</v>
      </c>
      <c r="J1698" s="48">
        <v>95134.766127464449</v>
      </c>
      <c r="K1698" s="48">
        <v>105757.521633792</v>
      </c>
      <c r="L1698" s="48">
        <v>111574.18532365056</v>
      </c>
      <c r="M1698" s="48">
        <v>191848.24771014656</v>
      </c>
      <c r="N1698" s="48">
        <v>64629.596553984004</v>
      </c>
    </row>
    <row r="1699" spans="1:14" ht="30.6">
      <c r="A1699" s="46">
        <v>1694</v>
      </c>
      <c r="B1699" s="46" t="s">
        <v>4615</v>
      </c>
      <c r="C1699" s="47" t="s">
        <v>4616</v>
      </c>
      <c r="D1699" s="46" t="s">
        <v>1336</v>
      </c>
      <c r="E1699" s="48">
        <v>176538.17580326693</v>
      </c>
      <c r="F1699" s="48">
        <v>461004.87069219071</v>
      </c>
      <c r="G1699" s="48">
        <v>100240.50425522919</v>
      </c>
      <c r="H1699" s="48">
        <v>131196.77535617229</v>
      </c>
      <c r="I1699" s="48">
        <v>117919.63662167807</v>
      </c>
      <c r="J1699" s="48">
        <v>112251.81685115596</v>
      </c>
      <c r="K1699" s="48">
        <v>105757.521633792</v>
      </c>
      <c r="L1699" s="48">
        <v>111574.18532365056</v>
      </c>
      <c r="M1699" s="48">
        <v>191848.24771014656</v>
      </c>
      <c r="N1699" s="48">
        <v>64629.596553984004</v>
      </c>
    </row>
    <row r="1700" spans="1:14" ht="20.399999999999999">
      <c r="A1700" s="46">
        <v>1695</v>
      </c>
      <c r="B1700" s="46" t="s">
        <v>4617</v>
      </c>
      <c r="C1700" s="47" t="s">
        <v>4618</v>
      </c>
      <c r="D1700" s="46" t="s">
        <v>1336</v>
      </c>
      <c r="E1700" s="48">
        <v>409908.19864662946</v>
      </c>
      <c r="F1700" s="48">
        <v>461004.87069219071</v>
      </c>
      <c r="G1700" s="48">
        <v>102610.25612887528</v>
      </c>
      <c r="H1700" s="48">
        <v>131196.77535617229</v>
      </c>
      <c r="I1700" s="48">
        <v>123207.51270336767</v>
      </c>
      <c r="J1700" s="48">
        <v>112251.81685115596</v>
      </c>
      <c r="K1700" s="48">
        <v>105757.521633792</v>
      </c>
      <c r="L1700" s="48">
        <v>111574.18532365056</v>
      </c>
      <c r="M1700" s="48">
        <v>191848.24771014656</v>
      </c>
      <c r="N1700" s="48">
        <v>64629.596553984004</v>
      </c>
    </row>
    <row r="1701" spans="1:14" ht="20.399999999999999">
      <c r="A1701" s="46">
        <v>1696</v>
      </c>
      <c r="B1701" s="46" t="s">
        <v>4619</v>
      </c>
      <c r="C1701" s="47" t="s">
        <v>4620</v>
      </c>
      <c r="D1701" s="46" t="s">
        <v>2351</v>
      </c>
      <c r="E1701" s="48">
        <v>409908.19864662946</v>
      </c>
      <c r="F1701" s="48">
        <v>461004.87069219071</v>
      </c>
      <c r="G1701" s="48">
        <v>537143.75802644482</v>
      </c>
      <c r="H1701" s="48">
        <v>719582.01108681224</v>
      </c>
      <c r="I1701" s="48">
        <v>608105.749394304</v>
      </c>
      <c r="J1701" s="48">
        <v>576574.34016645118</v>
      </c>
      <c r="K1701" s="48">
        <v>590479.49578867212</v>
      </c>
      <c r="L1701" s="48">
        <v>545998.66557854821</v>
      </c>
      <c r="M1701" s="48">
        <v>191848.24771014656</v>
      </c>
      <c r="N1701" s="48">
        <v>294423.71763481596</v>
      </c>
    </row>
    <row r="1702" spans="1:14" ht="20.399999999999999">
      <c r="A1702" s="46">
        <v>1697</v>
      </c>
      <c r="B1702" s="46" t="s">
        <v>4621</v>
      </c>
      <c r="C1702" s="47" t="s">
        <v>4622</v>
      </c>
      <c r="D1702" s="46" t="s">
        <v>1336</v>
      </c>
      <c r="E1702" s="48">
        <v>849848.13020782697</v>
      </c>
      <c r="F1702" s="48">
        <v>461004.87069219071</v>
      </c>
      <c r="G1702" s="48">
        <v>101820.33883765992</v>
      </c>
      <c r="H1702" s="48">
        <v>157855.50469837926</v>
      </c>
      <c r="I1702" s="48">
        <v>123207.51270336767</v>
      </c>
      <c r="J1702" s="48">
        <v>123242.76521057892</v>
      </c>
      <c r="K1702" s="48">
        <v>103994.89627322881</v>
      </c>
      <c r="L1702" s="48">
        <v>111574.18532365056</v>
      </c>
      <c r="M1702" s="48">
        <v>191848.24771014656</v>
      </c>
      <c r="N1702" s="48">
        <v>64629.596553984004</v>
      </c>
    </row>
    <row r="1703" spans="1:14">
      <c r="A1703" s="46">
        <v>1698</v>
      </c>
      <c r="B1703" s="46" t="s">
        <v>4623</v>
      </c>
      <c r="C1703" s="47" t="s">
        <v>4624</v>
      </c>
      <c r="D1703" s="46" t="s">
        <v>1336</v>
      </c>
      <c r="E1703" s="48">
        <v>849848.13020782697</v>
      </c>
      <c r="F1703" s="48">
        <v>461004.87069219071</v>
      </c>
      <c r="G1703" s="48">
        <v>101820.33883765992</v>
      </c>
      <c r="H1703" s="48">
        <v>157855.50469837926</v>
      </c>
      <c r="I1703" s="48">
        <v>123207.51270336767</v>
      </c>
      <c r="J1703" s="48">
        <v>153873.27703192167</v>
      </c>
      <c r="K1703" s="48">
        <v>103994.89627322881</v>
      </c>
      <c r="L1703" s="48">
        <v>111574.18532365056</v>
      </c>
      <c r="M1703" s="48">
        <v>191848.24771014656</v>
      </c>
      <c r="N1703" s="48">
        <v>64629.596553984004</v>
      </c>
    </row>
    <row r="1704" spans="1:14">
      <c r="A1704" s="46">
        <v>1699</v>
      </c>
      <c r="B1704" s="46" t="s">
        <v>4625</v>
      </c>
      <c r="C1704" s="47" t="s">
        <v>4626</v>
      </c>
      <c r="D1704" s="46" t="s">
        <v>2351</v>
      </c>
      <c r="E1704" s="48">
        <v>282397.30464662251</v>
      </c>
      <c r="F1704" s="48">
        <v>338070.2385076065</v>
      </c>
      <c r="G1704" s="48">
        <v>544253.01364738308</v>
      </c>
      <c r="H1704" s="48">
        <v>719582.01108681224</v>
      </c>
      <c r="I1704" s="48">
        <v>608105.749394304</v>
      </c>
      <c r="J1704" s="48">
        <v>369349.91872100258</v>
      </c>
      <c r="K1704" s="48">
        <v>606343.12403374095</v>
      </c>
      <c r="L1704" s="48">
        <v>489024.08568306942</v>
      </c>
      <c r="M1704" s="48">
        <v>191848.24771014656</v>
      </c>
      <c r="N1704" s="48">
        <v>294409.35550224851</v>
      </c>
    </row>
    <row r="1705" spans="1:14">
      <c r="A1705" s="46">
        <v>1700</v>
      </c>
      <c r="B1705" s="46" t="s">
        <v>4627</v>
      </c>
      <c r="C1705" s="47" t="s">
        <v>4628</v>
      </c>
      <c r="D1705" s="46" t="s">
        <v>1336</v>
      </c>
      <c r="E1705" s="48">
        <v>46401.541080962954</v>
      </c>
      <c r="F1705" s="48">
        <v>192085.68920051662</v>
      </c>
      <c r="G1705" s="48">
        <v>59243.796841151998</v>
      </c>
      <c r="H1705" s="48">
        <v>81689.198747405317</v>
      </c>
      <c r="I1705" s="48">
        <v>70505.014422528009</v>
      </c>
      <c r="J1705" s="48">
        <v>63044.800507575397</v>
      </c>
      <c r="K1705" s="48">
        <v>61691.887619711997</v>
      </c>
      <c r="L1705" s="48">
        <v>382198.54364561767</v>
      </c>
      <c r="M1705" s="48">
        <v>790849.89722624014</v>
      </c>
      <c r="N1705" s="48">
        <v>50253.101853864449</v>
      </c>
    </row>
    <row r="1706" spans="1:14" ht="20.399999999999999">
      <c r="A1706" s="46">
        <v>1701</v>
      </c>
      <c r="B1706" s="46" t="s">
        <v>4629</v>
      </c>
      <c r="C1706" s="47" t="s">
        <v>4630</v>
      </c>
      <c r="D1706" s="46" t="s">
        <v>1223</v>
      </c>
      <c r="E1706" s="48">
        <v>91440.562898572505</v>
      </c>
      <c r="F1706" s="48">
        <v>1997674.7165153408</v>
      </c>
      <c r="G1706" s="48">
        <v>1477145.3345727234</v>
      </c>
      <c r="H1706" s="48">
        <v>1940062.9801932289</v>
      </c>
      <c r="I1706" s="48">
        <v>1690357.7207801091</v>
      </c>
      <c r="J1706" s="48">
        <v>470628.80516086577</v>
      </c>
      <c r="K1706" s="48">
        <v>1605751.7034730753</v>
      </c>
      <c r="L1706" s="48">
        <v>1006536.1141380859</v>
      </c>
      <c r="M1706" s="48">
        <v>104451.87321855999</v>
      </c>
      <c r="N1706" s="48">
        <v>1094394.5016474624</v>
      </c>
    </row>
    <row r="1707" spans="1:14">
      <c r="A1707" s="46">
        <v>1702</v>
      </c>
      <c r="B1707" s="46" t="s">
        <v>4631</v>
      </c>
      <c r="C1707" s="47" t="s">
        <v>4632</v>
      </c>
      <c r="D1707" s="46" t="s">
        <v>1223</v>
      </c>
      <c r="E1707" s="48">
        <v>215373.30491813316</v>
      </c>
      <c r="F1707" s="48">
        <v>3841681.1427999511</v>
      </c>
      <c r="G1707" s="48">
        <v>2722276.9457587204</v>
      </c>
      <c r="H1707" s="48">
        <v>3207978.1562250238</v>
      </c>
      <c r="I1707" s="48">
        <v>2816675.3261799929</v>
      </c>
      <c r="J1707" s="48">
        <v>424502.85794754972</v>
      </c>
      <c r="K1707" s="48">
        <v>2661564.2944504321</v>
      </c>
      <c r="L1707" s="48">
        <v>1758589.6013117179</v>
      </c>
      <c r="M1707" s="48">
        <v>7749893.776678741</v>
      </c>
      <c r="N1707" s="48">
        <v>1809628.703511552</v>
      </c>
    </row>
    <row r="1708" spans="1:14">
      <c r="A1708" s="46">
        <v>1703</v>
      </c>
      <c r="B1708" s="46" t="s">
        <v>4633</v>
      </c>
      <c r="C1708" s="47" t="s">
        <v>4634</v>
      </c>
      <c r="D1708" s="46" t="s">
        <v>1223</v>
      </c>
      <c r="E1708" s="48">
        <v>9158.4918090857118</v>
      </c>
      <c r="F1708" s="48">
        <v>7379.5248428912637</v>
      </c>
      <c r="G1708" s="48">
        <v>9957.6973730608279</v>
      </c>
      <c r="H1708" s="48">
        <v>11173.739137555456</v>
      </c>
      <c r="I1708" s="48">
        <v>11457.064843660801</v>
      </c>
      <c r="J1708" s="48">
        <v>8492.9400306518255</v>
      </c>
      <c r="K1708" s="48">
        <v>10762.590451598899</v>
      </c>
      <c r="L1708" s="48">
        <v>10343.346745467905</v>
      </c>
      <c r="M1708" s="48">
        <v>31309.44899726336</v>
      </c>
      <c r="N1708" s="48">
        <v>8473.6582148556809</v>
      </c>
    </row>
    <row r="1709" spans="1:14">
      <c r="A1709" s="46">
        <v>1704</v>
      </c>
      <c r="B1709" s="46" t="s">
        <v>4635</v>
      </c>
      <c r="C1709" s="47" t="s">
        <v>4636</v>
      </c>
      <c r="D1709" s="46" t="s">
        <v>1223</v>
      </c>
      <c r="E1709" s="48">
        <v>18815.600882796138</v>
      </c>
      <c r="F1709" s="48">
        <v>14906.587956703743</v>
      </c>
      <c r="G1709" s="48">
        <v>19450.923378887026</v>
      </c>
      <c r="H1709" s="48">
        <v>22954.604788193788</v>
      </c>
      <c r="I1709" s="48">
        <v>22737.86715126528</v>
      </c>
      <c r="J1709" s="48">
        <v>17444.256661735981</v>
      </c>
      <c r="K1709" s="48">
        <v>20665.019727242958</v>
      </c>
      <c r="L1709" s="48">
        <v>21249.4279579008</v>
      </c>
      <c r="M1709" s="48">
        <v>26836.670569082882</v>
      </c>
      <c r="N1709" s="48">
        <v>17090.93775538688</v>
      </c>
    </row>
    <row r="1710" spans="1:14">
      <c r="A1710" s="46">
        <v>1705</v>
      </c>
      <c r="B1710" s="46" t="s">
        <v>4637</v>
      </c>
      <c r="C1710" s="47" t="s">
        <v>4638</v>
      </c>
      <c r="D1710" s="46" t="s">
        <v>1223</v>
      </c>
      <c r="E1710" s="48">
        <v>32439.9004415649</v>
      </c>
      <c r="F1710" s="48">
        <v>25665.130898215422</v>
      </c>
      <c r="G1710" s="48">
        <v>33394.543403420554</v>
      </c>
      <c r="H1710" s="48">
        <v>39942.396318777348</v>
      </c>
      <c r="I1710" s="48">
        <v>38601.495396334081</v>
      </c>
      <c r="J1710" s="48">
        <v>30142.585785976858</v>
      </c>
      <c r="K1710" s="48">
        <v>35915.254346835762</v>
      </c>
      <c r="L1710" s="48">
        <v>36619.521102011902</v>
      </c>
      <c r="M1710" s="48">
        <v>55131.93693918208</v>
      </c>
      <c r="N1710" s="48">
        <v>28580.643809428482</v>
      </c>
    </row>
    <row r="1711" spans="1:14">
      <c r="A1711" s="46">
        <v>1706</v>
      </c>
      <c r="B1711" s="46" t="s">
        <v>4639</v>
      </c>
      <c r="C1711" s="47" t="s">
        <v>4640</v>
      </c>
      <c r="D1711" s="46" t="s">
        <v>1223</v>
      </c>
      <c r="E1711" s="48">
        <v>143496.67799908743</v>
      </c>
      <c r="F1711" s="48">
        <v>122935.93783299942</v>
      </c>
      <c r="G1711" s="48">
        <v>145057.64664826944</v>
      </c>
      <c r="H1711" s="48">
        <v>188980.85726909491</v>
      </c>
      <c r="I1711" s="48">
        <v>153172.14383294209</v>
      </c>
      <c r="J1711" s="48">
        <v>143616.74023828568</v>
      </c>
      <c r="K1711" s="48">
        <v>170510.20819212199</v>
      </c>
      <c r="L1711" s="48">
        <v>174911.18994655489</v>
      </c>
      <c r="M1711" s="48">
        <v>95965.158519552002</v>
      </c>
      <c r="N1711" s="48">
        <v>124806.93201202687</v>
      </c>
    </row>
    <row r="1712" spans="1:14">
      <c r="A1712" s="46">
        <v>1707</v>
      </c>
      <c r="B1712" s="46" t="s">
        <v>4641</v>
      </c>
      <c r="C1712" s="47" t="s">
        <v>4642</v>
      </c>
      <c r="D1712" s="46" t="s">
        <v>1223</v>
      </c>
      <c r="E1712" s="48">
        <v>396888.68931890163</v>
      </c>
      <c r="F1712" s="48">
        <v>445637.38884491008</v>
      </c>
      <c r="G1712" s="48">
        <v>464958.37409351324</v>
      </c>
      <c r="H1712" s="48">
        <v>491451.28608698572</v>
      </c>
      <c r="I1712" s="48">
        <v>456519.96838586882</v>
      </c>
      <c r="J1712" s="48">
        <v>404602.93513514847</v>
      </c>
      <c r="K1712" s="48">
        <v>442759.15219595196</v>
      </c>
      <c r="L1712" s="48">
        <v>454850.04406278708</v>
      </c>
      <c r="M1712" s="48">
        <v>453921.72803955711</v>
      </c>
      <c r="N1712" s="48">
        <v>496167.15759796218</v>
      </c>
    </row>
    <row r="1713" spans="1:14">
      <c r="A1713" s="46">
        <v>1708</v>
      </c>
      <c r="B1713" s="46" t="s">
        <v>4643</v>
      </c>
      <c r="C1713" s="47" t="s">
        <v>4644</v>
      </c>
      <c r="D1713" s="46" t="s">
        <v>1223</v>
      </c>
      <c r="E1713" s="48">
        <v>481293.0824539329</v>
      </c>
      <c r="F1713" s="48">
        <v>318092.51210614177</v>
      </c>
      <c r="G1713" s="48">
        <v>391740.68054672692</v>
      </c>
      <c r="H1713" s="48">
        <v>351261.2044466954</v>
      </c>
      <c r="I1713" s="48">
        <v>435246.84290923149</v>
      </c>
      <c r="J1713" s="48">
        <v>289185.63506673806</v>
      </c>
      <c r="K1713" s="48">
        <v>438885.25417850609</v>
      </c>
      <c r="L1713" s="48">
        <v>325112.98363484413</v>
      </c>
      <c r="M1713" s="48">
        <v>1180447.9234833817</v>
      </c>
      <c r="N1713" s="48">
        <v>354631.21357125067</v>
      </c>
    </row>
    <row r="1714" spans="1:14">
      <c r="A1714" s="46">
        <v>1709</v>
      </c>
      <c r="B1714" s="46" t="s">
        <v>4645</v>
      </c>
      <c r="C1714" s="47" t="s">
        <v>4646</v>
      </c>
      <c r="D1714" s="46" t="s">
        <v>1223</v>
      </c>
      <c r="E1714" s="48">
        <v>296478.4568538462</v>
      </c>
      <c r="F1714" s="48">
        <v>310410.07683091663</v>
      </c>
      <c r="G1714" s="48">
        <v>382809.5596853295</v>
      </c>
      <c r="H1714" s="48">
        <v>343638.82899857103</v>
      </c>
      <c r="I1714" s="48">
        <v>425316.21162781841</v>
      </c>
      <c r="J1714" s="48">
        <v>373479.63243244472</v>
      </c>
      <c r="K1714" s="48">
        <v>428886.9380832474</v>
      </c>
      <c r="L1714" s="48">
        <v>317695.59498791117</v>
      </c>
      <c r="M1714" s="48">
        <v>843713.73634696193</v>
      </c>
      <c r="N1714" s="48">
        <v>346553.95021525951</v>
      </c>
    </row>
    <row r="1715" spans="1:14">
      <c r="A1715" s="46">
        <v>1710</v>
      </c>
      <c r="B1715" s="46" t="s">
        <v>4647</v>
      </c>
      <c r="C1715" s="47" t="s">
        <v>4648</v>
      </c>
      <c r="D1715" s="46" t="s">
        <v>1223</v>
      </c>
      <c r="E1715" s="48">
        <v>48680.143137437532</v>
      </c>
      <c r="F1715" s="48">
        <v>15368.787495695871</v>
      </c>
      <c r="G1715" s="48">
        <v>50608.736980502166</v>
      </c>
      <c r="H1715" s="48">
        <v>58558.331423155199</v>
      </c>
      <c r="I1715" s="48">
        <v>56227.749001966076</v>
      </c>
      <c r="J1715" s="48">
        <v>57477.254535343105</v>
      </c>
      <c r="K1715" s="48">
        <v>56700.837648741246</v>
      </c>
      <c r="L1715" s="48">
        <v>74807.12595071744</v>
      </c>
      <c r="M1715" s="48">
        <v>824490.86125070334</v>
      </c>
      <c r="N1715" s="48">
        <v>45815.20289049088</v>
      </c>
    </row>
    <row r="1716" spans="1:14">
      <c r="A1716" s="46">
        <v>1711</v>
      </c>
      <c r="B1716" s="46" t="s">
        <v>4649</v>
      </c>
      <c r="C1716" s="47" t="s">
        <v>4650</v>
      </c>
      <c r="D1716" s="46" t="s">
        <v>1223</v>
      </c>
      <c r="E1716" s="48">
        <v>48692.354386186431</v>
      </c>
      <c r="F1716" s="48">
        <v>15368.787495695871</v>
      </c>
      <c r="G1716" s="48">
        <v>50333.529796242736</v>
      </c>
      <c r="H1716" s="48">
        <v>58558.331423155199</v>
      </c>
      <c r="I1716" s="48">
        <v>57990.374362529285</v>
      </c>
      <c r="J1716" s="48">
        <v>34091.759657154449</v>
      </c>
      <c r="K1716" s="48">
        <v>54324.113612557827</v>
      </c>
      <c r="L1716" s="48">
        <v>74807.12595071744</v>
      </c>
      <c r="M1716" s="48">
        <v>41034.664478719998</v>
      </c>
      <c r="N1716" s="48">
        <v>58741.122201287682</v>
      </c>
    </row>
    <row r="1717" spans="1:14">
      <c r="A1717" s="46">
        <v>1712</v>
      </c>
      <c r="B1717" s="46" t="s">
        <v>4651</v>
      </c>
      <c r="C1717" s="47" t="s">
        <v>4652</v>
      </c>
      <c r="D1717" s="46" t="s">
        <v>1223</v>
      </c>
      <c r="E1717" s="48">
        <v>48680.143137437532</v>
      </c>
      <c r="F1717" s="48">
        <v>15368.787495695871</v>
      </c>
      <c r="G1717" s="48">
        <v>81721.367313059804</v>
      </c>
      <c r="H1717" s="48">
        <v>58558.331423155199</v>
      </c>
      <c r="I1717" s="48">
        <v>91480.256213230095</v>
      </c>
      <c r="J1717" s="48">
        <v>57477.254535343105</v>
      </c>
      <c r="K1717" s="48">
        <v>90873.208039052115</v>
      </c>
      <c r="L1717" s="48">
        <v>374033.01845675666</v>
      </c>
      <c r="M1717" s="48">
        <v>41034.664478719998</v>
      </c>
      <c r="N1717" s="48">
        <v>215072.93519909121</v>
      </c>
    </row>
    <row r="1718" spans="1:14" ht="30.6">
      <c r="A1718" s="46">
        <v>1713</v>
      </c>
      <c r="B1718" s="46" t="s">
        <v>4653</v>
      </c>
      <c r="C1718" s="47" t="s">
        <v>4654</v>
      </c>
      <c r="D1718" s="46" t="s">
        <v>1223</v>
      </c>
      <c r="E1718" s="48">
        <v>19477.506524729208</v>
      </c>
      <c r="F1718" s="48">
        <v>30736.269342976513</v>
      </c>
      <c r="G1718" s="48">
        <v>27647.105192537601</v>
      </c>
      <c r="H1718" s="48">
        <v>33804.543118771711</v>
      </c>
      <c r="I1718" s="48">
        <v>29964.631129574402</v>
      </c>
      <c r="J1718" s="48">
        <v>26846.742714000386</v>
      </c>
      <c r="K1718" s="48">
        <v>31727.256490137599</v>
      </c>
      <c r="L1718" s="48">
        <v>29922.850380286975</v>
      </c>
      <c r="M1718" s="48">
        <v>47873.775225173333</v>
      </c>
      <c r="N1718" s="48">
        <v>22692.169456732161</v>
      </c>
    </row>
    <row r="1719" spans="1:14" ht="30.6">
      <c r="A1719" s="46">
        <v>1714</v>
      </c>
      <c r="B1719" s="46" t="s">
        <v>4655</v>
      </c>
      <c r="C1719" s="47" t="s">
        <v>4656</v>
      </c>
      <c r="D1719" s="46" t="s">
        <v>1223</v>
      </c>
      <c r="E1719" s="48">
        <v>12058.608139525793</v>
      </c>
      <c r="F1719" s="48">
        <v>9223.1004051988475</v>
      </c>
      <c r="G1719" s="48">
        <v>12533.459676255872</v>
      </c>
      <c r="H1719" s="48">
        <v>16901.618735178239</v>
      </c>
      <c r="I1719" s="48">
        <v>13924.740348449279</v>
      </c>
      <c r="J1719" s="48">
        <v>25585.486344886271</v>
      </c>
      <c r="K1719" s="48">
        <v>14042.483722534902</v>
      </c>
      <c r="L1719" s="48">
        <v>14960.119541728256</v>
      </c>
      <c r="M1719" s="48">
        <v>20019.942366890667</v>
      </c>
      <c r="N1719" s="48">
        <v>11346.084728366081</v>
      </c>
    </row>
    <row r="1720" spans="1:14" ht="30.6">
      <c r="A1720" s="46">
        <v>1715</v>
      </c>
      <c r="B1720" s="46" t="s">
        <v>4657</v>
      </c>
      <c r="C1720" s="47" t="s">
        <v>4658</v>
      </c>
      <c r="D1720" s="46" t="s">
        <v>1223</v>
      </c>
      <c r="E1720" s="48">
        <v>22047.745425455854</v>
      </c>
      <c r="F1720" s="48">
        <v>19979.032049880065</v>
      </c>
      <c r="G1720" s="48">
        <v>32482.978849358031</v>
      </c>
      <c r="H1720" s="48">
        <v>30057.332167055873</v>
      </c>
      <c r="I1720" s="48">
        <v>36133.819891545601</v>
      </c>
      <c r="J1720" s="48">
        <v>21870.185440438701</v>
      </c>
      <c r="K1720" s="48">
        <v>36348.860185534308</v>
      </c>
      <c r="L1720" s="48">
        <v>35907.942715710458</v>
      </c>
      <c r="M1720" s="48">
        <v>10009.971183445334</v>
      </c>
      <c r="N1720" s="48">
        <v>17432.756510494619</v>
      </c>
    </row>
  </sheetData>
  <autoFilter ref="A5:N5" xr:uid="{30335C31-2AB8-4D27-BE2A-67FA52BB7C09}"/>
  <mergeCells count="3">
    <mergeCell ref="A3:D4"/>
    <mergeCell ref="E3:N3"/>
    <mergeCell ref="E4:N4"/>
  </mergeCells>
  <conditionalFormatting sqref="E6:M1720">
    <cfRule type="containsBlanks" dxfId="0" priority="1">
      <formula>LEN(TRIM(E6))=0</formula>
    </cfRule>
  </conditionalFormatting>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6" ma:contentTypeDescription="Crear nuevo documento." ma:contentTypeScope="" ma:versionID="d2aead1b5ed0f09e5d77402c833d4ab1">
  <xsd:schema xmlns:xsd="http://www.w3.org/2001/XMLSchema" xmlns:xs="http://www.w3.org/2001/XMLSchema" xmlns:p="http://schemas.microsoft.com/office/2006/metadata/properties" xmlns:ns2="41a7b7eb-8fb4-4afc-80a6-585680cf9f7b" xmlns:ns3="7887e59d-d3df-4ad4-a2eb-7833e4d78df7" targetNamespace="http://schemas.microsoft.com/office/2006/metadata/properties" ma:root="true" ma:fieldsID="f595a3c3bb69c4f10b36743e1c96addd" ns2:_="" ns3:_="">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7A409C-9E6E-48A5-A654-7CB3FF3E6C20}">
  <ds:schemaRefs>
    <ds:schemaRef ds:uri="http://schemas.microsoft.com/sharepoint/v3/contenttype/forms"/>
  </ds:schemaRefs>
</ds:datastoreItem>
</file>

<file path=customXml/itemProps2.xml><?xml version="1.0" encoding="utf-8"?>
<ds:datastoreItem xmlns:ds="http://schemas.openxmlformats.org/officeDocument/2006/customXml" ds:itemID="{4929481C-2826-4028-8B80-13EC6688C341}">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887e59d-d3df-4ad4-a2eb-7833e4d78df7"/>
    <ds:schemaRef ds:uri="41a7b7eb-8fb4-4afc-80a6-585680cf9f7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1ADE97B-7269-4746-81E0-C27BB29E56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7b7eb-8fb4-4afc-80a6-585680cf9f7b"/>
    <ds:schemaRef ds:uri="7887e59d-d3df-4ad4-a2eb-7833e4d78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Ítems SGAMB</vt:lpstr>
      <vt:lpstr>Región 5</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Karlo Fernandez Cala</dc:creator>
  <cp:lastModifiedBy>Karlo Fernandez Cala</cp:lastModifiedBy>
  <cp:revision/>
  <dcterms:created xsi:type="dcterms:W3CDTF">2024-11-22T03:03:10Z</dcterms:created>
  <dcterms:modified xsi:type="dcterms:W3CDTF">2024-12-17T17:33:36Z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